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65476" windowWidth="11640" windowHeight="8775" tabRatio="766" activeTab="0"/>
  </bookViews>
  <sheets>
    <sheet name="TMR(基本ﾃﾞｰﾀ)" sheetId="1" r:id="rId1"/>
    <sheet name="多項式回帰" sheetId="2" r:id="rId2"/>
    <sheet name="回帰TMR" sheetId="3" r:id="rId3"/>
    <sheet name="回帰誤差％" sheetId="4" r:id="rId4"/>
    <sheet name="Scp,Sc,Sp " sheetId="5" r:id="rId5"/>
    <sheet name="空中軸外(Varian 10xサンプル）" sheetId="6" r:id="rId6"/>
    <sheet name="WF算出サンプル" sheetId="7" r:id="rId7"/>
    <sheet name="矩形用計算シート" sheetId="8" r:id="rId8"/>
    <sheet name="矩形用計算シート (Day法)" sheetId="9" r:id="rId9"/>
    <sheet name="Varian不整形" sheetId="10" r:id="rId10"/>
    <sheet name="Siemens  and Elekta 不整形" sheetId="11" r:id="rId11"/>
  </sheets>
  <definedNames/>
  <calcPr fullCalcOnLoad="1"/>
</workbook>
</file>

<file path=xl/comments6.xml><?xml version="1.0" encoding="utf-8"?>
<comments xmlns="http://schemas.openxmlformats.org/spreadsheetml/2006/main">
  <authors>
    <author>Tomio Koyama</author>
  </authors>
  <commentList>
    <comment ref="R43" authorId="0">
      <text>
        <r>
          <rPr>
            <b/>
            <sz val="9"/>
            <rFont val="ＭＳ Ｐゴシック"/>
            <family val="3"/>
          </rPr>
          <t>Tomio Koyama:</t>
        </r>
        <r>
          <rPr>
            <sz val="9"/>
            <rFont val="ＭＳ Ｐゴシック"/>
            <family val="3"/>
          </rPr>
          <t xml:space="preserve">
</t>
        </r>
      </text>
    </comment>
  </commentList>
</comments>
</file>

<file path=xl/sharedStrings.xml><?xml version="1.0" encoding="utf-8"?>
<sst xmlns="http://schemas.openxmlformats.org/spreadsheetml/2006/main" count="337" uniqueCount="219">
  <si>
    <t>depth,cm</t>
  </si>
  <si>
    <t>辺cm</t>
  </si>
  <si>
    <t>半径cm</t>
  </si>
  <si>
    <t>TMR(TPR) 基礎データ　入力シート</t>
  </si>
  <si>
    <t>施設名</t>
  </si>
  <si>
    <t>装置名</t>
  </si>
  <si>
    <t>エネルギー</t>
  </si>
  <si>
    <t>エネルギー</t>
  </si>
  <si>
    <t>計算式の基本形</t>
  </si>
  <si>
    <t>TMR(TPR) 回帰誤差％</t>
  </si>
  <si>
    <t>TMR(TPR) 回帰TMR</t>
  </si>
  <si>
    <t>正規化する深さを、照射野ごとに変化させない。（TMR=10x10の最大線量深、TPR=10cm深）</t>
  </si>
  <si>
    <t>正方形</t>
  </si>
  <si>
    <t>円形</t>
  </si>
  <si>
    <t>縦軸（depth,cm）は、最大線量深を先頭行にし、必要に応じて値を変える、ピッチも等間隔でなくてもよい。照射野も同様である。</t>
  </si>
  <si>
    <t>depth, cm</t>
  </si>
  <si>
    <t>すでにExcelのシートにデータがある場合は、TMR(基本）のワークシートの前に、そのワークシートごとコピーする。</t>
  </si>
  <si>
    <t>Depth(Dmax)</t>
  </si>
  <si>
    <t>Sc,Scp,Sp 入力シート</t>
  </si>
  <si>
    <t>Sc：コリメータ散乱係数（空中出力係数）　　Scp：全散乱係数（旧・照射野係数）　　Sp：ファントム散乱係数</t>
  </si>
  <si>
    <t>Scの測定法は、ミニファントムがbestだが、使用エネルギーに対応したビルドアップキャップでもOK。</t>
  </si>
  <si>
    <t>RTPSのメーカーによっては、TMRを使用の場合、Scをﾋﾞﾙﾄﾞｱｯﾌﾟｷｬｯﾌﾟでの測定値を要求するものもあるが、ここではすべてのSc測定についてミニファントムを推奨。</t>
  </si>
  <si>
    <t>SpはSc,Scpを入力することで、計算結果を表示</t>
  </si>
  <si>
    <t>Sc</t>
  </si>
  <si>
    <t>Scp</t>
  </si>
  <si>
    <t>Sp</t>
  </si>
  <si>
    <t>回帰計算式Sc</t>
  </si>
  <si>
    <t>y = 5.493835E-06x3 - 4.813355E-04x2 + 1.374459E-02x + 9.025240E-01</t>
  </si>
  <si>
    <t>回帰計算式Scp</t>
  </si>
  <si>
    <t>y = 9.196496E-06x3 - 8.185115E-04x2 + 2.476209E-02x + 8.264283E-01</t>
  </si>
  <si>
    <t>回帰計算式Sp</t>
  </si>
  <si>
    <t>y = 2.304486E-05x3 - 1.155783E-03x2 + 2.055301E-02x + 9.207641E-01</t>
  </si>
  <si>
    <t>Sc誤差</t>
  </si>
  <si>
    <t>Scp誤差</t>
  </si>
  <si>
    <t>Sp誤差</t>
  </si>
  <si>
    <r>
      <t>ScpはTMR(TPR)の基準深での値を入力すること</t>
    </r>
    <r>
      <rPr>
        <sz val="10"/>
        <color indexed="10"/>
        <rFont val="Osaka"/>
        <family val="3"/>
      </rPr>
      <t>（重要なポイント）</t>
    </r>
  </si>
  <si>
    <t>10MV</t>
  </si>
  <si>
    <t>Varian Clinac 2100c</t>
  </si>
  <si>
    <t>○×○×　病院</t>
  </si>
  <si>
    <t>10X 空中軸外線量比測定シート</t>
  </si>
  <si>
    <t>装置名 : Clinac 2100C</t>
  </si>
  <si>
    <t>自作　砲台形Mini phantom 固定具</t>
  </si>
  <si>
    <t>ファントム：4cmΦ Dp=10cm Mini Phantom</t>
  </si>
  <si>
    <t>MU=100</t>
  </si>
  <si>
    <t>Y軸</t>
  </si>
  <si>
    <t>基準測定</t>
  </si>
  <si>
    <t>確認測定１</t>
  </si>
  <si>
    <t>確認測定２</t>
  </si>
  <si>
    <t>Average</t>
  </si>
  <si>
    <r>
      <t>A</t>
    </r>
    <r>
      <rPr>
        <i/>
        <vertAlign val="subscript"/>
        <sz val="10"/>
        <rFont val="ＭＳ Ｐゴシック"/>
        <family val="3"/>
      </rPr>
      <t>0</t>
    </r>
  </si>
  <si>
    <t>　+-で平均を取り,それを空中軸外線量比とする</t>
  </si>
  <si>
    <t>+</t>
  </si>
  <si>
    <t>-</t>
  </si>
  <si>
    <t>平均値</t>
  </si>
  <si>
    <t>近似式結果</t>
  </si>
  <si>
    <t>誤差</t>
  </si>
  <si>
    <r>
      <t xml:space="preserve">近似多項式 </t>
    </r>
    <r>
      <rPr>
        <sz val="11"/>
        <rFont val="ＭＳ Ｐゴシック"/>
        <family val="3"/>
      </rPr>
      <t xml:space="preserve">:  </t>
    </r>
  </si>
  <si>
    <t>２次</t>
  </si>
  <si>
    <t>１次</t>
  </si>
  <si>
    <t>定数</t>
  </si>
  <si>
    <t>RTPSのMU数との誤差％</t>
  </si>
  <si>
    <t>主絞り設定</t>
  </si>
  <si>
    <t>4cm×4cm以上使用</t>
  </si>
  <si>
    <t>X</t>
  </si>
  <si>
    <t>cm</t>
  </si>
  <si>
    <t>Y</t>
  </si>
  <si>
    <t>collimator exchange k</t>
  </si>
  <si>
    <t>等価正方形の辺(Sc用)</t>
  </si>
  <si>
    <t>cm</t>
  </si>
  <si>
    <t>Sc</t>
  </si>
  <si>
    <t>Sp</t>
  </si>
  <si>
    <t>Dr(dmax,10x10)</t>
  </si>
  <si>
    <t>cGy/MU</t>
  </si>
  <si>
    <t>評価点深部</t>
  </si>
  <si>
    <t>cm</t>
  </si>
  <si>
    <t>深さ30cm以上は使用不可</t>
  </si>
  <si>
    <t>線量評価点投与線量</t>
  </si>
  <si>
    <t>cGy</t>
  </si>
  <si>
    <t>TMR</t>
  </si>
  <si>
    <t>wedge factor</t>
  </si>
  <si>
    <t>tray factor</t>
  </si>
  <si>
    <t>other factors</t>
  </si>
  <si>
    <t>MU数の計算値</t>
  </si>
  <si>
    <t>設定MU数</t>
  </si>
  <si>
    <t>RTPS</t>
  </si>
  <si>
    <t>RTPSのMU数</t>
  </si>
  <si>
    <t>実測線量/RTPSのMU</t>
  </si>
  <si>
    <t>cGy</t>
  </si>
  <si>
    <t>実測線量との誤差％</t>
  </si>
  <si>
    <t>独立計算</t>
  </si>
  <si>
    <t>予測線量/独立計算のMU</t>
  </si>
  <si>
    <t>患者CT情報に基づくRTPSのプラン</t>
  </si>
  <si>
    <t>水均質計算のRTPSのMU数との差％</t>
  </si>
  <si>
    <t>独立検証MU数との差％</t>
  </si>
  <si>
    <t>部位</t>
  </si>
  <si>
    <t>肺の存在の有無</t>
  </si>
  <si>
    <t>肺の含まれる割合</t>
  </si>
  <si>
    <t xml:space="preserve">1:多 2:中 3:少 </t>
  </si>
  <si>
    <t>入射面組織欠損率</t>
  </si>
  <si>
    <t>評価面組織欠損率</t>
  </si>
  <si>
    <t>計算点軸外移動距離(cm)</t>
  </si>
  <si>
    <t>移動距離半径</t>
  </si>
  <si>
    <t>逆二乗補正:G</t>
  </si>
  <si>
    <t>線源計算点距離</t>
  </si>
  <si>
    <t>定格治療距離</t>
  </si>
  <si>
    <t>距離補正係数</t>
  </si>
  <si>
    <t>各象限の照射野サイズ</t>
  </si>
  <si>
    <t>拡大率</t>
  </si>
  <si>
    <t>深さ（cm）</t>
  </si>
  <si>
    <t>患者ID</t>
  </si>
  <si>
    <t>放射角度（°）</t>
  </si>
  <si>
    <t>放射状方向距離cm</t>
  </si>
  <si>
    <t>合計</t>
  </si>
  <si>
    <t>平均</t>
  </si>
  <si>
    <t>定格治療距離=</t>
  </si>
  <si>
    <t>線源計算点距離＝</t>
  </si>
  <si>
    <t>距離補正係数＝</t>
  </si>
  <si>
    <t>軸外評価点座標</t>
  </si>
  <si>
    <t>主絞りX</t>
  </si>
  <si>
    <t>主絞りY</t>
  </si>
  <si>
    <t>コリメータ反転係数</t>
  </si>
  <si>
    <t>Scの等価正方形</t>
  </si>
  <si>
    <t>逆二乗補正</t>
  </si>
  <si>
    <t>空中軸外線量比</t>
  </si>
  <si>
    <t>Sp</t>
  </si>
  <si>
    <t>MU</t>
  </si>
  <si>
    <t>計算点距離補正</t>
  </si>
  <si>
    <t>○○病院 Varian 2100C 10MV</t>
  </si>
  <si>
    <t>Day法２ MU =</t>
  </si>
  <si>
    <t>Day法1 MU =</t>
  </si>
  <si>
    <t>各象限の仮想等価照射野サイズ</t>
  </si>
  <si>
    <t>正方形の辺(Sc用)</t>
  </si>
  <si>
    <t>正方形の辺(Sp用)</t>
  </si>
  <si>
    <t>円の半径(Sp用)</t>
  </si>
  <si>
    <t>Ｄａｙ法１</t>
  </si>
  <si>
    <t>Ｄａｙ法２</t>
  </si>
  <si>
    <t>仮想等価照射野サイズの平均値から Sc,Sp,TMR を求める</t>
  </si>
  <si>
    <t>各象限のSc,Sp,TMR を求め、その結果を平均してＭＵ計算に用いる方法</t>
  </si>
  <si>
    <t>○○病院　　Varian 2100C  10MV-Xray 　矩形照射野ＭＵ検証シート（Day法）</t>
  </si>
  <si>
    <t>○○病院　　Varian 2100C  10MV-Xray 　矩形照射野ＭＵ検証シート</t>
  </si>
  <si>
    <t>薄い水色の部分に入力してください</t>
  </si>
  <si>
    <t>等価正方形照射野の１辺</t>
  </si>
  <si>
    <t>深さ(cm)</t>
  </si>
  <si>
    <t>( cm )</t>
  </si>
  <si>
    <t>X Right</t>
  </si>
  <si>
    <t>X</t>
  </si>
  <si>
    <t>collimator exchange k</t>
  </si>
  <si>
    <t>X Left</t>
  </si>
  <si>
    <t>Y</t>
  </si>
  <si>
    <t>Y Head</t>
  </si>
  <si>
    <t>Y Foot</t>
  </si>
  <si>
    <t>Ｘ</t>
  </si>
  <si>
    <t>Ｙ</t>
  </si>
  <si>
    <t>Ｓ2</t>
  </si>
  <si>
    <t>Ｓ１</t>
  </si>
  <si>
    <t>Ｘ</t>
  </si>
  <si>
    <t>Ｙ</t>
  </si>
  <si>
    <t>cm</t>
  </si>
  <si>
    <t>Ｓ３</t>
  </si>
  <si>
    <t>Ｓ4</t>
  </si>
  <si>
    <t>cm</t>
  </si>
  <si>
    <t>Ｙ</t>
  </si>
  <si>
    <t>OAF</t>
  </si>
  <si>
    <t>WF</t>
  </si>
  <si>
    <t xml:space="preserve">Others </t>
  </si>
  <si>
    <t>S1</t>
  </si>
  <si>
    <t>S2</t>
  </si>
  <si>
    <t>S3</t>
  </si>
  <si>
    <t>S4</t>
  </si>
  <si>
    <t>Average</t>
  </si>
  <si>
    <t>Sc</t>
  </si>
  <si>
    <t>Sp</t>
  </si>
  <si>
    <t>TMR</t>
  </si>
  <si>
    <t>S1</t>
  </si>
  <si>
    <t>S2</t>
  </si>
  <si>
    <t>S3</t>
  </si>
  <si>
    <t>S4</t>
  </si>
  <si>
    <t>Average</t>
  </si>
  <si>
    <t>line #</t>
  </si>
  <si>
    <r>
      <t xml:space="preserve">実測半径cm </t>
    </r>
    <r>
      <rPr>
        <b/>
        <sz val="10"/>
        <color indexed="10"/>
        <rFont val="ＭＳ Ｐゴシック"/>
        <family val="3"/>
      </rPr>
      <t>r1</t>
    </r>
  </si>
  <si>
    <t>Sp</t>
  </si>
  <si>
    <t>TMR(d,ri)</t>
  </si>
  <si>
    <t>TMR(d,ri)×Sp(ri)</t>
  </si>
  <si>
    <r>
      <t xml:space="preserve">減算半径cm </t>
    </r>
    <r>
      <rPr>
        <b/>
        <sz val="10"/>
        <color indexed="10"/>
        <rFont val="ＭＳ Ｐゴシック"/>
        <family val="3"/>
      </rPr>
      <t xml:space="preserve"> r2</t>
    </r>
  </si>
  <si>
    <t>Σ(Sp×TMR)/ΣSp</t>
  </si>
  <si>
    <r>
      <t xml:space="preserve">加算半径cm </t>
    </r>
    <r>
      <rPr>
        <b/>
        <sz val="10"/>
        <color indexed="10"/>
        <rFont val="ＭＳ Ｐゴシック"/>
        <family val="3"/>
      </rPr>
      <t xml:space="preserve"> r3</t>
    </r>
  </si>
  <si>
    <t>Σ(Sp×TMR)/ΣSp</t>
  </si>
  <si>
    <t>cm</t>
  </si>
  <si>
    <t>TMR</t>
  </si>
  <si>
    <t>x</t>
  </si>
  <si>
    <t>WF</t>
  </si>
  <si>
    <t>y</t>
  </si>
  <si>
    <t>TF</t>
  </si>
  <si>
    <t>r</t>
  </si>
  <si>
    <t>Dr(dmax,10x10)</t>
  </si>
  <si>
    <t>[cGy/MU]</t>
  </si>
  <si>
    <t>Sc</t>
  </si>
  <si>
    <t>D(d,s) [cGy]</t>
  </si>
  <si>
    <t>Varian Clinac 2100c</t>
  </si>
  <si>
    <t>10MV</t>
  </si>
  <si>
    <t>Ｗ４５°　くさび係数</t>
  </si>
  <si>
    <t>等価円形照射野の半径</t>
  </si>
  <si>
    <t xml:space="preserve"> 回帰結果</t>
  </si>
  <si>
    <r>
      <t>空中軸外線量比:A</t>
    </r>
    <r>
      <rPr>
        <vertAlign val="subscript"/>
        <sz val="10"/>
        <rFont val="ＭＳ Ｐゴシック"/>
        <family val="3"/>
      </rPr>
      <t>0</t>
    </r>
  </si>
  <si>
    <t>等価正方形の辺(Sp・TMR用)</t>
  </si>
  <si>
    <t>等価円形照射野の半径(Sp・TMR用)</t>
  </si>
  <si>
    <t>中央の小さなフォントの数値は各象限の辺を２倍した仮想照射野サイズ</t>
  </si>
  <si>
    <t xml:space="preserve">○○病院　Mevatron MD2 10X </t>
  </si>
  <si>
    <t>深さ24cm以上は使用不可</t>
  </si>
  <si>
    <t>実測半径cm</t>
  </si>
  <si>
    <t>平均　　</t>
  </si>
  <si>
    <t>Sc（平均半径）</t>
  </si>
  <si>
    <t>scale</t>
  </si>
  <si>
    <r>
      <t xml:space="preserve">減算半径cm </t>
    </r>
    <r>
      <rPr>
        <b/>
        <sz val="12"/>
        <color indexed="10"/>
        <rFont val="ＭＳ Ｐゴシック"/>
        <family val="3"/>
      </rPr>
      <t xml:space="preserve"> r2</t>
    </r>
  </si>
  <si>
    <t>Σ(Sp×TMR)/ΣSp</t>
  </si>
  <si>
    <r>
      <t xml:space="preserve">加算半径cm </t>
    </r>
    <r>
      <rPr>
        <b/>
        <sz val="12"/>
        <color indexed="10"/>
        <rFont val="ＭＳ Ｐゴシック"/>
        <family val="3"/>
      </rPr>
      <t xml:space="preserve"> r3</t>
    </r>
  </si>
  <si>
    <t>Σ　　</t>
  </si>
  <si>
    <t>K(dmax,10x10)</t>
  </si>
  <si>
    <t>D(d,s) [cGy]</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</si>
</sst>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E+00"/>
    <numFmt numFmtId="177" formatCode="0.0E+00"/>
    <numFmt numFmtId="178" formatCode="0.00000000"/>
    <numFmt numFmtId="179" formatCode="0.0000000"/>
    <numFmt numFmtId="180" formatCode="0.000000"/>
    <numFmt numFmtId="181" formatCode="0.00000"/>
    <numFmt numFmtId="182" formatCode="0.0000"/>
    <numFmt numFmtId="183" formatCode="0.0"/>
    <numFmt numFmtId="184" formatCode="0.0000_ "/>
    <numFmt numFmtId="185" formatCode="0.000"/>
    <numFmt numFmtId="186" formatCode="0.0_);[Red]\(0.0\)"/>
    <numFmt numFmtId="187" formatCode="0.00_);[Red]\(0.00\)"/>
    <numFmt numFmtId="188" formatCode="&quot;Yes&quot;;&quot;Yes&quot;;&quot;No&quot;"/>
    <numFmt numFmtId="189" formatCode="&quot;True&quot;;&quot;True&quot;;&quot;False&quot;"/>
    <numFmt numFmtId="190" formatCode="&quot;On&quot;;&quot;On&quot;;&quot;Off&quot;"/>
    <numFmt numFmtId="191" formatCode="[$€-2]\ #,##0.00_);[Red]\([$€-2]\ #,##0.00\)"/>
    <numFmt numFmtId="192" formatCode="0.00000_ "/>
    <numFmt numFmtId="193" formatCode="0.00_ "/>
    <numFmt numFmtId="194" formatCode="0.000000_ "/>
    <numFmt numFmtId="195" formatCode="0.0_ "/>
    <numFmt numFmtId="196" formatCode="0.000_ "/>
    <numFmt numFmtId="197" formatCode="0.0000E+00"/>
    <numFmt numFmtId="198" formatCode="0.000E+00"/>
    <numFmt numFmtId="199" formatCode="0.000_);[Red]\(0.000\)"/>
    <numFmt numFmtId="200" formatCode="0.0000_);[Red]\(0.0000\)"/>
    <numFmt numFmtId="201" formatCode="0_ "/>
    <numFmt numFmtId="202" formatCode="0_);[Red]\(0\)"/>
  </numFmts>
  <fonts count="45">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b/>
      <sz val="18"/>
      <name val="Osaka"/>
      <family val="3"/>
    </font>
    <font>
      <sz val="18"/>
      <name val="Osaka"/>
      <family val="3"/>
    </font>
    <font>
      <sz val="10"/>
      <name val="Osaka"/>
      <family val="3"/>
    </font>
    <font>
      <b/>
      <sz val="11"/>
      <name val="Osaka"/>
      <family val="3"/>
    </font>
    <font>
      <b/>
      <sz val="24"/>
      <name val="ＭＳ Ｐゴシック"/>
      <family val="3"/>
    </font>
    <font>
      <sz val="18"/>
      <name val="ＭＳ Ｐゴシック"/>
      <family val="3"/>
    </font>
    <font>
      <sz val="12"/>
      <name val="ＭＳ Ｐゴシック"/>
      <family val="3"/>
    </font>
    <font>
      <b/>
      <sz val="12"/>
      <name val="ＭＳ Ｐゴシック"/>
      <family val="3"/>
    </font>
    <font>
      <sz val="10"/>
      <name val="ＭＳ Ｐゴシック"/>
      <family val="3"/>
    </font>
    <font>
      <b/>
      <sz val="18"/>
      <name val="ＭＳ Ｐゴシック"/>
      <family val="3"/>
    </font>
    <font>
      <sz val="11"/>
      <name val="ＭＳ Ｐゴシック"/>
      <family val="3"/>
    </font>
    <font>
      <b/>
      <sz val="24"/>
      <name val="Osaka"/>
      <family val="3"/>
    </font>
    <font>
      <sz val="10"/>
      <color indexed="10"/>
      <name val="Osaka"/>
      <family val="3"/>
    </font>
    <font>
      <i/>
      <sz val="12"/>
      <name val="ＭＳ Ｐゴシック"/>
      <family val="3"/>
    </font>
    <font>
      <sz val="6"/>
      <name val="ＭＳ Ｐゴシック"/>
      <family val="3"/>
    </font>
    <font>
      <i/>
      <vertAlign val="subscript"/>
      <sz val="10"/>
      <name val="ＭＳ Ｐゴシック"/>
      <family val="3"/>
    </font>
    <font>
      <i/>
      <sz val="10"/>
      <name val="ＭＳ Ｐゴシック"/>
      <family val="3"/>
    </font>
    <font>
      <b/>
      <sz val="10"/>
      <name val="ＭＳ Ｐゴシック"/>
      <family val="3"/>
    </font>
    <font>
      <b/>
      <sz val="9"/>
      <name val="ＭＳ Ｐゴシック"/>
      <family val="3"/>
    </font>
    <font>
      <sz val="9"/>
      <name val="ＭＳ Ｐゴシック"/>
      <family val="3"/>
    </font>
    <font>
      <sz val="10.5"/>
      <name val="ＭＳ Ｐゴシック"/>
      <family val="3"/>
    </font>
    <font>
      <sz val="9.5"/>
      <name val="ＭＳ Ｐゴシック"/>
      <family val="3"/>
    </font>
    <font>
      <b/>
      <sz val="12"/>
      <color indexed="10"/>
      <name val="Osaka"/>
      <family val="3"/>
    </font>
    <font>
      <sz val="14"/>
      <name val="ＭＳ Ｐゴシック"/>
      <family val="3"/>
    </font>
    <font>
      <b/>
      <sz val="14"/>
      <name val="ＭＳ Ｐゴシック"/>
      <family val="3"/>
    </font>
    <font>
      <b/>
      <sz val="16"/>
      <name val="ＭＳ Ｐゴシック"/>
      <family val="3"/>
    </font>
    <font>
      <b/>
      <sz val="12"/>
      <color indexed="10"/>
      <name val="ＭＳ Ｐゴシック"/>
      <family val="3"/>
    </font>
    <font>
      <sz val="10"/>
      <color indexed="8"/>
      <name val="ＭＳ Ｐゴシック"/>
      <family val="3"/>
    </font>
    <font>
      <sz val="10"/>
      <color indexed="8"/>
      <name val="Arial"/>
      <family val="2"/>
    </font>
    <font>
      <sz val="9"/>
      <color indexed="8"/>
      <name val="Arial"/>
      <family val="2"/>
    </font>
    <font>
      <b/>
      <sz val="10"/>
      <color indexed="10"/>
      <name val="ＭＳ Ｐゴシック"/>
      <family val="3"/>
    </font>
    <font>
      <sz val="9"/>
      <color indexed="10"/>
      <name val="ＭＳ Ｐゴシック"/>
      <family val="3"/>
    </font>
    <font>
      <vertAlign val="subscript"/>
      <sz val="10"/>
      <name val="ＭＳ Ｐゴシック"/>
      <family val="3"/>
    </font>
    <font>
      <sz val="12"/>
      <color indexed="10"/>
      <name val="Osaka"/>
      <family val="3"/>
    </font>
    <font>
      <vertAlign val="superscript"/>
      <sz val="10.75"/>
      <name val="ＭＳ Ｐゴシック"/>
      <family val="3"/>
    </font>
    <font>
      <sz val="8.5"/>
      <name val="ＭＳ Ｐゴシック"/>
      <family val="3"/>
    </font>
    <font>
      <sz val="10.75"/>
      <name val="ＭＳ Ｐゴシック"/>
      <family val="3"/>
    </font>
    <font>
      <b/>
      <sz val="8"/>
      <name val="Osaka"/>
      <family val="2"/>
    </font>
  </fonts>
  <fills count="9">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53"/>
        <bgColor indexed="64"/>
      </patternFill>
    </fill>
    <fill>
      <patternFill patternType="solid">
        <fgColor indexed="49"/>
        <bgColor indexed="64"/>
      </patternFill>
    </fill>
    <fill>
      <patternFill patternType="solid">
        <fgColor indexed="11"/>
        <bgColor indexed="64"/>
      </patternFill>
    </fill>
    <fill>
      <patternFill patternType="solid">
        <fgColor indexed="14"/>
        <bgColor indexed="64"/>
      </patternFill>
    </fill>
    <fill>
      <patternFill patternType="solid">
        <fgColor indexed="52"/>
        <bgColor indexed="64"/>
      </patternFill>
    </fill>
  </fills>
  <borders count="31">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color indexed="63"/>
      </top>
      <bottom>
        <color indexed="63"/>
      </bottom>
    </border>
    <border>
      <left style="medium"/>
      <right style="thin"/>
      <top style="thin"/>
      <bottom style="medium"/>
    </border>
    <border>
      <left style="thin"/>
      <right style="medium"/>
      <top style="thin"/>
      <bottom style="medium"/>
    </border>
    <border>
      <left style="thin"/>
      <right style="thin"/>
      <top style="thin"/>
      <bottom style="thin"/>
    </border>
    <border>
      <left style="thin"/>
      <right style="medium"/>
      <top style="medium"/>
      <bottom style="thin"/>
    </border>
    <border>
      <left>
        <color indexed="63"/>
      </left>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medium"/>
      <top>
        <color indexed="63"/>
      </top>
      <bottom style="thin"/>
    </border>
    <border>
      <left style="medium"/>
      <right>
        <color indexed="63"/>
      </right>
      <top style="medium"/>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17" fillId="0" borderId="0">
      <alignment vertical="center"/>
      <protection/>
    </xf>
    <xf numFmtId="0" fontId="17" fillId="0" borderId="0">
      <alignment/>
      <protection/>
    </xf>
    <xf numFmtId="0" fontId="0" fillId="0" borderId="0">
      <alignment/>
      <protection/>
    </xf>
    <xf numFmtId="0" fontId="6" fillId="0" borderId="0" applyNumberFormat="0" applyFill="0" applyBorder="0" applyAlignment="0" applyProtection="0"/>
  </cellStyleXfs>
  <cellXfs count="386">
    <xf numFmtId="0" fontId="0" fillId="0" borderId="0" xfId="0" applyAlignment="1">
      <alignment/>
    </xf>
    <xf numFmtId="0" fontId="0" fillId="0" borderId="0" xfId="0" applyFont="1" applyAlignment="1">
      <alignment/>
    </xf>
    <xf numFmtId="0" fontId="1"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 fillId="0" borderId="0" xfId="0" applyFont="1" applyAlignment="1">
      <alignment horizontal="righ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horizontal="right"/>
    </xf>
    <xf numFmtId="0" fontId="16" fillId="0" borderId="0" xfId="0" applyFont="1" applyAlignment="1">
      <alignment/>
    </xf>
    <xf numFmtId="0" fontId="13" fillId="0" borderId="0" xfId="0" applyFont="1" applyAlignment="1">
      <alignment horizontal="right"/>
    </xf>
    <xf numFmtId="184" fontId="15" fillId="0" borderId="0" xfId="0" applyNumberFormat="1" applyFont="1" applyAlignment="1">
      <alignment/>
    </xf>
    <xf numFmtId="0" fontId="17" fillId="0" borderId="0" xfId="0" applyFont="1" applyAlignment="1">
      <alignment/>
    </xf>
    <xf numFmtId="0" fontId="15" fillId="0" borderId="0" xfId="0" applyFont="1" applyAlignment="1">
      <alignment vertical="center"/>
    </xf>
    <xf numFmtId="184" fontId="13" fillId="0" borderId="0" xfId="0" applyNumberFormat="1" applyFont="1" applyAlignment="1">
      <alignment/>
    </xf>
    <xf numFmtId="0" fontId="15" fillId="0" borderId="0" xfId="0" applyFont="1" applyAlignment="1">
      <alignment/>
    </xf>
    <xf numFmtId="195" fontId="13" fillId="0" borderId="0" xfId="0" applyNumberFormat="1" applyFont="1" applyAlignment="1">
      <alignment/>
    </xf>
    <xf numFmtId="193" fontId="0" fillId="0" borderId="0" xfId="0" applyNumberFormat="1" applyFont="1" applyAlignment="1">
      <alignment/>
    </xf>
    <xf numFmtId="0" fontId="15" fillId="0" borderId="0" xfId="0" applyFont="1" applyAlignment="1">
      <alignment horizontal="center"/>
    </xf>
    <xf numFmtId="0" fontId="12" fillId="0" borderId="0" xfId="0" applyFont="1" applyAlignment="1">
      <alignment horizontal="left"/>
    </xf>
    <xf numFmtId="195" fontId="1" fillId="0" borderId="0" xfId="0" applyNumberFormat="1" applyFont="1" applyAlignment="1">
      <alignment/>
    </xf>
    <xf numFmtId="0" fontId="9" fillId="0" borderId="0" xfId="0" applyFont="1" applyAlignment="1">
      <alignment horizontal="center"/>
    </xf>
    <xf numFmtId="11" fontId="15" fillId="0" borderId="0" xfId="0" applyNumberFormat="1" applyFont="1" applyAlignment="1">
      <alignment horizontal="center"/>
    </xf>
    <xf numFmtId="11" fontId="9" fillId="0" borderId="0" xfId="0" applyNumberFormat="1" applyFont="1" applyAlignment="1">
      <alignment horizontal="center"/>
    </xf>
    <xf numFmtId="0" fontId="15" fillId="0" borderId="0" xfId="0" applyFont="1" applyAlignment="1">
      <alignment horizontal="center" shrinkToFit="1"/>
    </xf>
    <xf numFmtId="0" fontId="18" fillId="0" borderId="0" xfId="0" applyFont="1" applyAlignment="1">
      <alignment/>
    </xf>
    <xf numFmtId="0" fontId="0" fillId="0" borderId="0" xfId="0" applyAlignment="1">
      <alignment horizontal="center"/>
    </xf>
    <xf numFmtId="0" fontId="9"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13" fillId="0" borderId="1" xfId="0" applyFont="1" applyBorder="1" applyAlignment="1">
      <alignment horizontal="center"/>
    </xf>
    <xf numFmtId="0" fontId="15" fillId="0" borderId="1" xfId="0" applyFont="1" applyBorder="1" applyAlignment="1">
      <alignment horizontal="center"/>
    </xf>
    <xf numFmtId="0" fontId="0" fillId="0" borderId="1" xfId="0" applyBorder="1" applyAlignment="1">
      <alignment horizontal="center"/>
    </xf>
    <xf numFmtId="0" fontId="13" fillId="0" borderId="2" xfId="0" applyFont="1" applyBorder="1" applyAlignment="1">
      <alignment horizontal="center"/>
    </xf>
    <xf numFmtId="0" fontId="15" fillId="0" borderId="2" xfId="0" applyFont="1" applyBorder="1" applyAlignment="1">
      <alignment/>
    </xf>
    <xf numFmtId="0" fontId="0" fillId="0" borderId="2" xfId="0" applyBorder="1" applyAlignment="1">
      <alignment/>
    </xf>
    <xf numFmtId="0" fontId="20" fillId="0" borderId="0" xfId="0" applyFont="1" applyAlignment="1">
      <alignment horizontal="center"/>
    </xf>
    <xf numFmtId="199" fontId="13" fillId="0" borderId="0" xfId="0" applyNumberFormat="1" applyFont="1" applyAlignment="1">
      <alignment horizontal="center" vertical="center"/>
    </xf>
    <xf numFmtId="199" fontId="13" fillId="0" borderId="0" xfId="0" applyNumberFormat="1" applyFont="1" applyAlignment="1">
      <alignment horizontal="center"/>
    </xf>
    <xf numFmtId="199" fontId="13" fillId="0" borderId="0" xfId="0" applyNumberFormat="1" applyFont="1" applyFill="1" applyBorder="1" applyAlignment="1">
      <alignment horizontal="center"/>
    </xf>
    <xf numFmtId="196" fontId="13" fillId="0" borderId="0" xfId="0" applyNumberFormat="1" applyFont="1" applyFill="1" applyBorder="1" applyAlignment="1">
      <alignment horizontal="center"/>
    </xf>
    <xf numFmtId="0" fontId="13" fillId="0" borderId="0" xfId="0" applyFont="1" applyAlignment="1">
      <alignment horizontal="center"/>
    </xf>
    <xf numFmtId="0" fontId="13" fillId="0" borderId="0" xfId="0" applyFont="1" applyFill="1" applyBorder="1" applyAlignment="1">
      <alignment horizontal="center"/>
    </xf>
    <xf numFmtId="182" fontId="13" fillId="0" borderId="0" xfId="0" applyNumberFormat="1" applyFont="1" applyFill="1" applyBorder="1" applyAlignment="1">
      <alignment horizontal="center"/>
    </xf>
    <xf numFmtId="182" fontId="13" fillId="0" borderId="0" xfId="0" applyNumberFormat="1" applyFont="1" applyAlignment="1">
      <alignment horizontal="center"/>
    </xf>
    <xf numFmtId="182" fontId="13" fillId="0" borderId="0" xfId="0" applyNumberFormat="1" applyFont="1" applyFill="1" applyAlignment="1">
      <alignment horizontal="center"/>
    </xf>
    <xf numFmtId="184" fontId="9" fillId="0" borderId="0" xfId="0" applyNumberFormat="1" applyFont="1" applyAlignment="1">
      <alignment horizontal="left"/>
    </xf>
    <xf numFmtId="0" fontId="9" fillId="0" borderId="0" xfId="0" applyFont="1" applyAlignment="1">
      <alignment horizontal="left"/>
    </xf>
    <xf numFmtId="0" fontId="15" fillId="0" borderId="0" xfId="0" applyFont="1" applyFill="1" applyBorder="1" applyAlignment="1">
      <alignment horizontal="left"/>
    </xf>
    <xf numFmtId="0" fontId="0" fillId="0" borderId="0" xfId="0" applyFill="1" applyBorder="1" applyAlignment="1">
      <alignment horizontal="center"/>
    </xf>
    <xf numFmtId="196" fontId="0" fillId="0" borderId="0" xfId="0" applyNumberFormat="1" applyFill="1" applyBorder="1" applyAlignment="1">
      <alignment horizontal="center"/>
    </xf>
    <xf numFmtId="0" fontId="15" fillId="0" borderId="0" xfId="0" applyFont="1" applyAlignment="1">
      <alignment/>
    </xf>
    <xf numFmtId="193" fontId="17" fillId="0" borderId="0" xfId="23" applyNumberFormat="1">
      <alignment/>
      <protection/>
    </xf>
    <xf numFmtId="0" fontId="17" fillId="0" borderId="0" xfId="23">
      <alignment/>
      <protection/>
    </xf>
    <xf numFmtId="14" fontId="13" fillId="0" borderId="0" xfId="23" applyNumberFormat="1" applyFont="1">
      <alignment/>
      <protection/>
    </xf>
    <xf numFmtId="201" fontId="17" fillId="0" borderId="1" xfId="23" applyNumberFormat="1" applyBorder="1" applyAlignment="1">
      <alignment horizontal="center"/>
      <protection/>
    </xf>
    <xf numFmtId="201" fontId="17" fillId="2" borderId="1" xfId="23" applyNumberFormat="1" applyFill="1" applyBorder="1" applyAlignment="1">
      <alignment horizontal="center"/>
      <protection/>
    </xf>
    <xf numFmtId="193" fontId="15" fillId="0" borderId="0" xfId="23" applyNumberFormat="1" applyFont="1" applyAlignment="1">
      <alignment horizontal="right"/>
      <protection/>
    </xf>
    <xf numFmtId="193" fontId="15" fillId="0" borderId="0" xfId="23" applyNumberFormat="1" applyFont="1" applyAlignment="1">
      <alignment horizontal="center"/>
      <protection/>
    </xf>
    <xf numFmtId="193" fontId="15" fillId="0" borderId="0" xfId="23" applyNumberFormat="1" applyFont="1">
      <alignment/>
      <protection/>
    </xf>
    <xf numFmtId="0" fontId="15" fillId="0" borderId="0" xfId="23" applyFont="1">
      <alignment/>
      <protection/>
    </xf>
    <xf numFmtId="201" fontId="15" fillId="0" borderId="3" xfId="23" applyNumberFormat="1" applyFont="1" applyBorder="1" applyAlignment="1">
      <alignment horizontal="center"/>
      <protection/>
    </xf>
    <xf numFmtId="201" fontId="15" fillId="2" borderId="3" xfId="23" applyNumberFormat="1" applyFont="1" applyFill="1" applyBorder="1" applyAlignment="1">
      <alignment horizontal="center"/>
      <protection/>
    </xf>
    <xf numFmtId="193" fontId="23" fillId="0" borderId="0" xfId="23" applyNumberFormat="1" applyFont="1" applyAlignment="1">
      <alignment horizontal="center"/>
      <protection/>
    </xf>
    <xf numFmtId="184" fontId="15" fillId="0" borderId="0" xfId="23" applyNumberFormat="1" applyFont="1">
      <alignment/>
      <protection/>
    </xf>
    <xf numFmtId="184" fontId="15" fillId="2" borderId="0" xfId="23" applyNumberFormat="1" applyFont="1" applyFill="1">
      <alignment/>
      <protection/>
    </xf>
    <xf numFmtId="201" fontId="15" fillId="0" borderId="3" xfId="23" applyNumberFormat="1" applyFont="1" applyBorder="1">
      <alignment/>
      <protection/>
    </xf>
    <xf numFmtId="193" fontId="17" fillId="0" borderId="4" xfId="23" applyNumberFormat="1" applyBorder="1">
      <alignment/>
      <protection/>
    </xf>
    <xf numFmtId="193" fontId="17" fillId="0" borderId="5" xfId="23" applyNumberFormat="1" applyFont="1" applyBorder="1" applyAlignment="1">
      <alignment horizontal="center"/>
      <protection/>
    </xf>
    <xf numFmtId="200" fontId="15" fillId="0" borderId="4" xfId="23" applyNumberFormat="1" applyFont="1" applyBorder="1">
      <alignment/>
      <protection/>
    </xf>
    <xf numFmtId="193" fontId="17" fillId="0" borderId="0" xfId="23" applyNumberFormat="1" applyBorder="1">
      <alignment/>
      <protection/>
    </xf>
    <xf numFmtId="193" fontId="17" fillId="0" borderId="6" xfId="23" applyNumberFormat="1" applyFont="1" applyBorder="1" applyAlignment="1">
      <alignment horizontal="center"/>
      <protection/>
    </xf>
    <xf numFmtId="200" fontId="15" fillId="0" borderId="0" xfId="23" applyNumberFormat="1" applyFont="1" applyBorder="1">
      <alignment/>
      <protection/>
    </xf>
    <xf numFmtId="184" fontId="15" fillId="0" borderId="7" xfId="23" applyNumberFormat="1" applyFont="1" applyBorder="1">
      <alignment/>
      <protection/>
    </xf>
    <xf numFmtId="184" fontId="15" fillId="0" borderId="1" xfId="23" applyNumberFormat="1" applyFont="1" applyBorder="1">
      <alignment/>
      <protection/>
    </xf>
    <xf numFmtId="193" fontId="17" fillId="0" borderId="0" xfId="23" applyNumberFormat="1" applyFont="1" applyBorder="1">
      <alignment/>
      <protection/>
    </xf>
    <xf numFmtId="10" fontId="15" fillId="0" borderId="0" xfId="23" applyNumberFormat="1" applyFont="1" applyBorder="1" applyAlignment="1">
      <alignment horizontal="center"/>
      <protection/>
    </xf>
    <xf numFmtId="193" fontId="17" fillId="0" borderId="0" xfId="23" applyNumberFormat="1" applyAlignment="1">
      <alignment/>
      <protection/>
    </xf>
    <xf numFmtId="193" fontId="17" fillId="0" borderId="0" xfId="23" applyNumberFormat="1" applyFont="1">
      <alignment/>
      <protection/>
    </xf>
    <xf numFmtId="0" fontId="17" fillId="0" borderId="0" xfId="23" applyBorder="1">
      <alignment/>
      <protection/>
    </xf>
    <xf numFmtId="193" fontId="15" fillId="0" borderId="0" xfId="23" applyNumberFormat="1" applyFont="1" applyBorder="1" applyAlignment="1">
      <alignment horizontal="center"/>
      <protection/>
    </xf>
    <xf numFmtId="201" fontId="15" fillId="0" borderId="0" xfId="23" applyNumberFormat="1" applyFont="1" applyBorder="1" applyAlignment="1">
      <alignment horizontal="center"/>
      <protection/>
    </xf>
    <xf numFmtId="0" fontId="15" fillId="0" borderId="0" xfId="23" applyFont="1" applyBorder="1" applyAlignment="1">
      <alignment horizontal="center"/>
      <protection/>
    </xf>
    <xf numFmtId="184" fontId="15" fillId="0" borderId="0" xfId="23" applyNumberFormat="1" applyFont="1" applyBorder="1" applyAlignment="1">
      <alignment horizontal="center"/>
      <protection/>
    </xf>
    <xf numFmtId="201" fontId="17" fillId="0" borderId="0" xfId="23" applyNumberFormat="1" applyBorder="1" applyAlignment="1">
      <alignment horizontal="center"/>
      <protection/>
    </xf>
    <xf numFmtId="193" fontId="17" fillId="0" borderId="0" xfId="23" applyNumberFormat="1" applyBorder="1" applyAlignment="1">
      <alignment horizontal="center"/>
      <protection/>
    </xf>
    <xf numFmtId="200" fontId="15" fillId="0" borderId="0" xfId="23" applyNumberFormat="1" applyFont="1" applyBorder="1" applyAlignment="1">
      <alignment horizontal="center"/>
      <protection/>
    </xf>
    <xf numFmtId="10" fontId="15" fillId="0" borderId="0" xfId="23" applyNumberFormat="1" applyFont="1" applyBorder="1">
      <alignment/>
      <protection/>
    </xf>
    <xf numFmtId="193" fontId="24" fillId="0" borderId="0" xfId="23" applyNumberFormat="1" applyFont="1" applyBorder="1" applyAlignment="1">
      <alignment horizontal="right"/>
      <protection/>
    </xf>
    <xf numFmtId="184" fontId="15" fillId="0" borderId="0" xfId="23" applyNumberFormat="1" applyFont="1" applyBorder="1">
      <alignment/>
      <protection/>
    </xf>
    <xf numFmtId="196" fontId="17" fillId="0" borderId="0" xfId="23" applyNumberFormat="1" applyAlignment="1">
      <alignment/>
      <protection/>
    </xf>
    <xf numFmtId="0" fontId="0" fillId="0" borderId="0" xfId="0" applyBorder="1" applyAlignment="1">
      <alignment/>
    </xf>
    <xf numFmtId="184" fontId="0" fillId="0" borderId="8" xfId="0" applyNumberFormat="1" applyBorder="1" applyAlignment="1">
      <alignment/>
    </xf>
    <xf numFmtId="184" fontId="0" fillId="0" borderId="7" xfId="0" applyNumberFormat="1" applyBorder="1" applyAlignment="1">
      <alignment/>
    </xf>
    <xf numFmtId="184" fontId="0" fillId="0" borderId="9" xfId="0" applyNumberFormat="1" applyBorder="1" applyAlignment="1">
      <alignment/>
    </xf>
    <xf numFmtId="0" fontId="0" fillId="0" borderId="6" xfId="0" applyBorder="1" applyAlignment="1">
      <alignment/>
    </xf>
    <xf numFmtId="184" fontId="0" fillId="0" borderId="10" xfId="0" applyNumberFormat="1" applyBorder="1" applyAlignment="1">
      <alignment/>
    </xf>
    <xf numFmtId="184" fontId="0" fillId="0" borderId="0" xfId="0" applyNumberFormat="1" applyBorder="1" applyAlignment="1">
      <alignment/>
    </xf>
    <xf numFmtId="184" fontId="0" fillId="0" borderId="6" xfId="0" applyNumberFormat="1" applyBorder="1" applyAlignment="1">
      <alignment/>
    </xf>
    <xf numFmtId="184" fontId="0" fillId="0" borderId="11" xfId="0" applyNumberFormat="1" applyBorder="1" applyAlignment="1">
      <alignment/>
    </xf>
    <xf numFmtId="184" fontId="0" fillId="0" borderId="1" xfId="0" applyNumberFormat="1" applyBorder="1" applyAlignment="1">
      <alignment/>
    </xf>
    <xf numFmtId="184" fontId="0" fillId="0" borderId="12" xfId="0" applyNumberFormat="1" applyBorder="1" applyAlignment="1">
      <alignment/>
    </xf>
    <xf numFmtId="0" fontId="17" fillId="0" borderId="0" xfId="22">
      <alignment vertical="center"/>
      <protection/>
    </xf>
    <xf numFmtId="0" fontId="17" fillId="0" borderId="13" xfId="22" applyBorder="1" applyAlignment="1">
      <alignment horizontal="center"/>
      <protection/>
    </xf>
    <xf numFmtId="0" fontId="17" fillId="0" borderId="14" xfId="22" applyBorder="1">
      <alignment vertical="center"/>
      <protection/>
    </xf>
    <xf numFmtId="0" fontId="29" fillId="0" borderId="0" xfId="22" applyFont="1">
      <alignment vertical="center"/>
      <protection/>
    </xf>
    <xf numFmtId="0" fontId="17" fillId="0" borderId="15" xfId="22" applyBorder="1" applyAlignment="1">
      <alignment horizontal="center"/>
      <protection/>
    </xf>
    <xf numFmtId="0" fontId="1" fillId="3" borderId="16" xfId="22" applyFont="1" applyFill="1" applyBorder="1" applyAlignment="1">
      <alignment horizontal="center"/>
      <protection/>
    </xf>
    <xf numFmtId="0" fontId="17" fillId="0" borderId="0" xfId="22" applyBorder="1">
      <alignment vertical="center"/>
      <protection/>
    </xf>
    <xf numFmtId="193" fontId="1" fillId="3" borderId="16" xfId="22" applyNumberFormat="1" applyFont="1" applyFill="1" applyBorder="1" applyAlignment="1">
      <alignment horizontal="center"/>
      <protection/>
    </xf>
    <xf numFmtId="183" fontId="1" fillId="0" borderId="16" xfId="22" applyNumberFormat="1" applyFont="1" applyBorder="1" applyAlignment="1">
      <alignment horizontal="center"/>
      <protection/>
    </xf>
    <xf numFmtId="0" fontId="17" fillId="0" borderId="15" xfId="22" applyFont="1" applyBorder="1" applyAlignment="1">
      <alignment horizontal="center"/>
      <protection/>
    </xf>
    <xf numFmtId="182" fontId="1" fillId="0" borderId="17" xfId="22" applyNumberFormat="1" applyFont="1" applyBorder="1" applyAlignment="1">
      <alignment horizontal="center"/>
      <protection/>
    </xf>
    <xf numFmtId="185" fontId="1" fillId="0" borderId="16" xfId="22" applyNumberFormat="1" applyFont="1" applyBorder="1" applyAlignment="1">
      <alignment horizontal="center"/>
      <protection/>
    </xf>
    <xf numFmtId="182" fontId="1" fillId="3" borderId="16" xfId="22" applyNumberFormat="1" applyFont="1" applyFill="1" applyBorder="1" applyAlignment="1">
      <alignment horizontal="center"/>
      <protection/>
    </xf>
    <xf numFmtId="0" fontId="17" fillId="0" borderId="15" xfId="22" applyFill="1" applyBorder="1" applyAlignment="1">
      <alignment horizontal="center"/>
      <protection/>
    </xf>
    <xf numFmtId="195" fontId="1" fillId="3" borderId="16" xfId="22" applyNumberFormat="1" applyFont="1" applyFill="1" applyBorder="1" applyAlignment="1">
      <alignment horizontal="center"/>
      <protection/>
    </xf>
    <xf numFmtId="184" fontId="1" fillId="3" borderId="16" xfId="22" applyNumberFormat="1" applyFont="1" applyFill="1" applyBorder="1" applyAlignment="1">
      <alignment horizontal="center"/>
      <protection/>
    </xf>
    <xf numFmtId="2" fontId="1" fillId="0" borderId="16" xfId="22" applyNumberFormat="1" applyFont="1" applyBorder="1" applyAlignment="1">
      <alignment horizontal="center"/>
      <protection/>
    </xf>
    <xf numFmtId="0" fontId="17" fillId="0" borderId="18" xfId="22" applyFill="1" applyBorder="1" applyAlignment="1">
      <alignment horizontal="center"/>
      <protection/>
    </xf>
    <xf numFmtId="183" fontId="1" fillId="4" borderId="19" xfId="22" applyNumberFormat="1" applyFont="1" applyFill="1" applyBorder="1" applyAlignment="1">
      <alignment horizontal="center"/>
      <protection/>
    </xf>
    <xf numFmtId="0" fontId="0" fillId="5" borderId="0" xfId="22" applyFont="1" applyFill="1">
      <alignment vertical="center"/>
      <protection/>
    </xf>
    <xf numFmtId="0" fontId="0" fillId="5" borderId="0" xfId="22" applyFont="1" applyFill="1" applyBorder="1" applyAlignment="1">
      <alignment horizontal="right"/>
      <protection/>
    </xf>
    <xf numFmtId="0" fontId="1" fillId="3" borderId="0" xfId="22" applyFont="1" applyFill="1" applyAlignment="1">
      <alignment horizontal="center"/>
      <protection/>
    </xf>
    <xf numFmtId="10" fontId="17" fillId="0" borderId="0" xfId="22" applyNumberFormat="1">
      <alignment vertical="center"/>
      <protection/>
    </xf>
    <xf numFmtId="10" fontId="1" fillId="5" borderId="0" xfId="22" applyNumberFormat="1" applyFont="1" applyFill="1" applyAlignment="1">
      <alignment horizontal="center"/>
      <protection/>
    </xf>
    <xf numFmtId="0" fontId="17" fillId="4" borderId="0" xfId="22" applyFill="1">
      <alignment vertical="center"/>
      <protection/>
    </xf>
    <xf numFmtId="0" fontId="17" fillId="4" borderId="0" xfId="22" applyFill="1" applyBorder="1" applyAlignment="1">
      <alignment horizontal="right"/>
      <protection/>
    </xf>
    <xf numFmtId="2" fontId="1" fillId="4" borderId="0" xfId="22" applyNumberFormat="1" applyFont="1" applyFill="1" applyAlignment="1">
      <alignment horizontal="center"/>
      <protection/>
    </xf>
    <xf numFmtId="10" fontId="1" fillId="4" borderId="0" xfId="22" applyNumberFormat="1" applyFont="1" applyFill="1" applyAlignment="1">
      <alignment horizontal="center"/>
      <protection/>
    </xf>
    <xf numFmtId="0" fontId="17" fillId="0" borderId="20" xfId="22" applyBorder="1" applyAlignment="1">
      <alignment horizontal="center"/>
      <protection/>
    </xf>
    <xf numFmtId="0" fontId="17" fillId="0" borderId="20" xfId="22" applyBorder="1">
      <alignment vertical="center"/>
      <protection/>
    </xf>
    <xf numFmtId="0" fontId="17" fillId="0" borderId="20" xfId="22" applyFill="1" applyBorder="1" applyAlignment="1">
      <alignment horizontal="center"/>
      <protection/>
    </xf>
    <xf numFmtId="0" fontId="17" fillId="0" borderId="0" xfId="22" applyFont="1">
      <alignment vertical="center"/>
      <protection/>
    </xf>
    <xf numFmtId="0" fontId="12" fillId="0" borderId="0" xfId="22" applyFont="1" applyAlignment="1">
      <alignment vertical="center"/>
      <protection/>
    </xf>
    <xf numFmtId="0" fontId="12" fillId="2" borderId="20" xfId="22" applyFont="1" applyFill="1" applyBorder="1" applyAlignment="1">
      <alignment vertical="center"/>
      <protection/>
    </xf>
    <xf numFmtId="0" fontId="13" fillId="0" borderId="20" xfId="22" applyFont="1" applyBorder="1" applyAlignment="1">
      <alignment vertical="center"/>
      <protection/>
    </xf>
    <xf numFmtId="0" fontId="13" fillId="0" borderId="0" xfId="22" applyFont="1" applyAlignment="1">
      <alignment vertical="center"/>
      <protection/>
    </xf>
    <xf numFmtId="0" fontId="30" fillId="0" borderId="0" xfId="22" applyFont="1" applyAlignment="1">
      <alignment vertical="center"/>
      <protection/>
    </xf>
    <xf numFmtId="0" fontId="13" fillId="0" borderId="0" xfId="22" applyFont="1" applyBorder="1" applyAlignment="1">
      <alignment horizontal="center" shrinkToFit="1"/>
      <protection/>
    </xf>
    <xf numFmtId="0" fontId="15" fillId="0" borderId="0" xfId="22" applyFont="1" applyBorder="1" applyAlignment="1">
      <alignment horizontal="left" vertical="center"/>
      <protection/>
    </xf>
    <xf numFmtId="0" fontId="13" fillId="0" borderId="0" xfId="22" applyFont="1" applyAlignment="1">
      <alignment vertical="center" shrinkToFit="1"/>
      <protection/>
    </xf>
    <xf numFmtId="0" fontId="13" fillId="0" borderId="0" xfId="22" applyFont="1">
      <alignment vertical="center"/>
      <protection/>
    </xf>
    <xf numFmtId="0" fontId="13" fillId="0" borderId="0" xfId="22" applyFont="1" applyBorder="1" applyAlignment="1">
      <alignment shrinkToFit="1"/>
      <protection/>
    </xf>
    <xf numFmtId="0" fontId="17" fillId="0" borderId="0" xfId="22" applyFont="1" applyBorder="1">
      <alignment vertical="center"/>
      <protection/>
    </xf>
    <xf numFmtId="0" fontId="13" fillId="0" borderId="20" xfId="22" applyFont="1" applyBorder="1" applyAlignment="1">
      <alignment horizontal="center" vertical="center" shrinkToFit="1"/>
      <protection/>
    </xf>
    <xf numFmtId="195" fontId="13" fillId="2" borderId="20" xfId="22" applyNumberFormat="1" applyFont="1" applyFill="1" applyBorder="1" applyAlignment="1">
      <alignment horizontal="center" vertical="center"/>
      <protection/>
    </xf>
    <xf numFmtId="0" fontId="17" fillId="0" borderId="0" xfId="22" applyFont="1" applyAlignment="1">
      <alignment vertical="center" shrinkToFit="1"/>
      <protection/>
    </xf>
    <xf numFmtId="0" fontId="13" fillId="0" borderId="20" xfId="22" applyFont="1" applyBorder="1" applyAlignment="1">
      <alignment horizontal="center" shrinkToFit="1"/>
      <protection/>
    </xf>
    <xf numFmtId="195" fontId="14" fillId="0" borderId="20" xfId="22" applyNumberFormat="1" applyFont="1" applyFill="1" applyBorder="1" applyAlignment="1">
      <alignment horizontal="center"/>
      <protection/>
    </xf>
    <xf numFmtId="193" fontId="14" fillId="0" borderId="20" xfId="22" applyNumberFormat="1" applyFont="1" applyFill="1" applyBorder="1" applyAlignment="1">
      <alignment horizontal="center"/>
      <protection/>
    </xf>
    <xf numFmtId="0" fontId="13" fillId="0" borderId="20" xfId="22" applyFont="1" applyBorder="1" applyAlignment="1">
      <alignment horizontal="center" vertical="center"/>
      <protection/>
    </xf>
    <xf numFmtId="0" fontId="17" fillId="0" borderId="20" xfId="22" applyFont="1" applyBorder="1" applyAlignment="1">
      <alignment vertical="center" shrinkToFit="1"/>
      <protection/>
    </xf>
    <xf numFmtId="193" fontId="14" fillId="0" borderId="20" xfId="22" applyNumberFormat="1" applyFont="1" applyFill="1" applyBorder="1" applyAlignment="1">
      <alignment horizontal="center" vertical="center" shrinkToFit="1"/>
      <protection/>
    </xf>
    <xf numFmtId="0" fontId="17" fillId="0" borderId="0" xfId="22" applyFont="1" applyAlignment="1">
      <alignment horizontal="center" vertical="center"/>
      <protection/>
    </xf>
    <xf numFmtId="0" fontId="15" fillId="0" borderId="20" xfId="21" applyFont="1" applyBorder="1" applyAlignment="1">
      <alignment horizontal="center" shrinkToFit="1"/>
      <protection/>
    </xf>
    <xf numFmtId="199" fontId="14" fillId="0" borderId="20" xfId="22" applyNumberFormat="1" applyFont="1" applyFill="1" applyBorder="1" applyAlignment="1">
      <alignment horizontal="center" vertical="center"/>
      <protection/>
    </xf>
    <xf numFmtId="0" fontId="17" fillId="0" borderId="0" xfId="22" applyFont="1" applyAlignment="1">
      <alignment vertical="center"/>
      <protection/>
    </xf>
    <xf numFmtId="0" fontId="17" fillId="0" borderId="20" xfId="22" applyFont="1" applyFill="1" applyBorder="1" applyAlignment="1">
      <alignment horizontal="center"/>
      <protection/>
    </xf>
    <xf numFmtId="0" fontId="14" fillId="6" borderId="0" xfId="22" applyFont="1" applyFill="1" applyBorder="1" applyAlignment="1">
      <alignment horizontal="center" vertical="center"/>
      <protection/>
    </xf>
    <xf numFmtId="0" fontId="17" fillId="6" borderId="0" xfId="22" applyFont="1" applyFill="1" applyBorder="1" applyAlignment="1">
      <alignment vertical="center" shrinkToFit="1"/>
      <protection/>
    </xf>
    <xf numFmtId="0" fontId="13" fillId="0" borderId="20" xfId="22" applyFont="1" applyFill="1" applyBorder="1" applyAlignment="1">
      <alignment horizontal="center" shrinkToFit="1"/>
      <protection/>
    </xf>
    <xf numFmtId="0" fontId="13" fillId="2" borderId="20" xfId="22" applyFont="1" applyFill="1" applyBorder="1" applyAlignment="1">
      <alignment horizontal="center" vertical="center"/>
      <protection/>
    </xf>
    <xf numFmtId="195" fontId="30" fillId="6" borderId="0" xfId="22" applyNumberFormat="1" applyFont="1" applyFill="1" applyBorder="1" applyAlignment="1">
      <alignment horizontal="center" vertical="center"/>
      <protection/>
    </xf>
    <xf numFmtId="0" fontId="15" fillId="6" borderId="0" xfId="22" applyFont="1" applyFill="1" applyBorder="1" applyAlignment="1">
      <alignment horizontal="right" vertical="center" shrinkToFit="1"/>
      <protection/>
    </xf>
    <xf numFmtId="0" fontId="14" fillId="6" borderId="0" xfId="22" applyFont="1" applyFill="1" applyBorder="1" applyAlignment="1">
      <alignment horizontal="center" vertical="center" shrinkToFit="1"/>
      <protection/>
    </xf>
    <xf numFmtId="195" fontId="30" fillId="6" borderId="0" xfId="22" applyNumberFormat="1" applyFont="1" applyFill="1" applyBorder="1" applyAlignment="1">
      <alignment horizontal="center" vertical="center" shrinkToFit="1"/>
      <protection/>
    </xf>
    <xf numFmtId="0" fontId="13" fillId="0" borderId="20" xfId="21" applyFont="1" applyBorder="1" applyAlignment="1">
      <alignment horizontal="center" shrinkToFit="1"/>
      <protection/>
    </xf>
    <xf numFmtId="195" fontId="13" fillId="2" borderId="20" xfId="24" applyNumberFormat="1" applyFont="1" applyFill="1" applyBorder="1" applyAlignment="1" applyProtection="1">
      <alignment horizontal="center" shrinkToFit="1"/>
      <protection/>
    </xf>
    <xf numFmtId="0" fontId="14" fillId="7" borderId="0" xfId="22" applyFont="1" applyFill="1" applyBorder="1" applyAlignment="1">
      <alignment horizontal="center" vertical="center"/>
      <protection/>
    </xf>
    <xf numFmtId="0" fontId="15" fillId="7" borderId="0" xfId="22" applyFont="1" applyFill="1" applyBorder="1" applyAlignment="1">
      <alignment horizontal="left" vertical="center" shrinkToFit="1"/>
      <protection/>
    </xf>
    <xf numFmtId="0" fontId="15" fillId="3" borderId="0" xfId="22" applyFont="1" applyFill="1" applyBorder="1" applyAlignment="1">
      <alignment horizontal="left" vertical="center" shrinkToFit="1"/>
      <protection/>
    </xf>
    <xf numFmtId="0" fontId="14" fillId="3" borderId="0" xfId="22" applyFont="1" applyFill="1" applyBorder="1" applyAlignment="1">
      <alignment horizontal="center" vertical="center"/>
      <protection/>
    </xf>
    <xf numFmtId="0" fontId="17" fillId="3" borderId="0" xfId="22" applyFont="1" applyFill="1">
      <alignment vertical="center"/>
      <protection/>
    </xf>
    <xf numFmtId="0" fontId="13" fillId="0" borderId="20" xfId="24" applyFont="1" applyBorder="1" applyAlignment="1" applyProtection="1">
      <alignment horizontal="center" shrinkToFit="1"/>
      <protection/>
    </xf>
    <xf numFmtId="195" fontId="13" fillId="0" borderId="20" xfId="24" applyNumberFormat="1" applyFont="1" applyFill="1" applyBorder="1" applyAlignment="1" applyProtection="1">
      <alignment horizontal="center" shrinkToFit="1"/>
      <protection/>
    </xf>
    <xf numFmtId="195" fontId="30" fillId="7" borderId="0" xfId="22" applyNumberFormat="1" applyFont="1" applyFill="1" applyBorder="1" applyAlignment="1">
      <alignment horizontal="center" vertical="center"/>
      <protection/>
    </xf>
    <xf numFmtId="0" fontId="15" fillId="7" borderId="0" xfId="22" applyFont="1" applyFill="1" applyBorder="1" applyAlignment="1">
      <alignment horizontal="right" vertical="center" shrinkToFit="1"/>
      <protection/>
    </xf>
    <xf numFmtId="0" fontId="15" fillId="3" borderId="0" xfId="22" applyFont="1" applyFill="1" applyAlignment="1">
      <alignment horizontal="left" vertical="center"/>
      <protection/>
    </xf>
    <xf numFmtId="195" fontId="30" fillId="3" borderId="0" xfId="22" applyNumberFormat="1" applyFont="1" applyFill="1" applyBorder="1" applyAlignment="1">
      <alignment horizontal="center" vertical="center"/>
      <protection/>
    </xf>
    <xf numFmtId="196" fontId="14" fillId="0" borderId="20" xfId="24" applyNumberFormat="1" applyFont="1" applyFill="1" applyBorder="1" applyAlignment="1" applyProtection="1">
      <alignment horizontal="center" shrinkToFit="1"/>
      <protection/>
    </xf>
    <xf numFmtId="0" fontId="14" fillId="7" borderId="0" xfId="22" applyFont="1" applyFill="1" applyBorder="1" applyAlignment="1">
      <alignment horizontal="center" vertical="center" shrinkToFit="1"/>
      <protection/>
    </xf>
    <xf numFmtId="0" fontId="14" fillId="3" borderId="0" xfId="22" applyFont="1" applyFill="1" applyBorder="1" applyAlignment="1">
      <alignment horizontal="center" vertical="center" shrinkToFit="1"/>
      <protection/>
    </xf>
    <xf numFmtId="0" fontId="14" fillId="0" borderId="13" xfId="22" applyFont="1" applyFill="1" applyBorder="1" applyAlignment="1">
      <alignment horizontal="center" vertical="center"/>
      <protection/>
    </xf>
    <xf numFmtId="196" fontId="14" fillId="0" borderId="21" xfId="22" applyNumberFormat="1" applyFont="1" applyFill="1" applyBorder="1" applyAlignment="1">
      <alignment horizontal="center" vertical="center"/>
      <protection/>
    </xf>
    <xf numFmtId="0" fontId="14" fillId="0" borderId="15" xfId="22" applyFont="1" applyFill="1" applyBorder="1" applyAlignment="1">
      <alignment horizontal="center" vertical="center" shrinkToFit="1"/>
      <protection/>
    </xf>
    <xf numFmtId="196" fontId="14" fillId="0" borderId="16" xfId="22" applyNumberFormat="1" applyFont="1" applyFill="1" applyBorder="1" applyAlignment="1">
      <alignment horizontal="center" vertical="center"/>
      <protection/>
    </xf>
    <xf numFmtId="196" fontId="14" fillId="2" borderId="16" xfId="22" applyNumberFormat="1" applyFont="1" applyFill="1" applyBorder="1" applyAlignment="1">
      <alignment horizontal="center" vertical="center"/>
      <protection/>
    </xf>
    <xf numFmtId="0" fontId="17" fillId="0" borderId="0" xfId="22" applyFont="1" applyFill="1" applyAlignment="1">
      <alignment vertical="center" shrinkToFit="1"/>
      <protection/>
    </xf>
    <xf numFmtId="0" fontId="17" fillId="0" borderId="20" xfId="22" applyFont="1" applyFill="1" applyBorder="1" applyAlignment="1">
      <alignment horizontal="center" shrinkToFit="1"/>
      <protection/>
    </xf>
    <xf numFmtId="0" fontId="14" fillId="0" borderId="18" xfId="22" applyFont="1" applyFill="1" applyBorder="1" applyAlignment="1">
      <alignment horizontal="center" vertical="center" shrinkToFit="1"/>
      <protection/>
    </xf>
    <xf numFmtId="196" fontId="14" fillId="2" borderId="19" xfId="22" applyNumberFormat="1" applyFont="1" applyFill="1" applyBorder="1" applyAlignment="1">
      <alignment horizontal="center" vertical="center"/>
      <protection/>
    </xf>
    <xf numFmtId="187" fontId="13" fillId="0" borderId="22" xfId="22" applyNumberFormat="1" applyFont="1" applyFill="1" applyBorder="1" applyAlignment="1">
      <alignment horizontal="center"/>
      <protection/>
    </xf>
    <xf numFmtId="187" fontId="13" fillId="0" borderId="20" xfId="22" applyNumberFormat="1" applyFont="1" applyFill="1" applyBorder="1" applyAlignment="1">
      <alignment horizontal="center"/>
      <protection/>
    </xf>
    <xf numFmtId="0" fontId="14" fillId="6" borderId="20" xfId="22" applyFont="1" applyFill="1" applyBorder="1" applyAlignment="1">
      <alignment horizontal="center" vertical="center"/>
      <protection/>
    </xf>
    <xf numFmtId="0" fontId="14" fillId="7" borderId="20" xfId="22" applyFont="1" applyFill="1" applyBorder="1" applyAlignment="1">
      <alignment horizontal="center" vertical="center"/>
      <protection/>
    </xf>
    <xf numFmtId="0" fontId="14" fillId="0" borderId="0" xfId="22" applyFont="1" applyFill="1" applyBorder="1" applyAlignment="1">
      <alignment horizontal="center" vertical="center" shrinkToFit="1"/>
      <protection/>
    </xf>
    <xf numFmtId="195" fontId="13" fillId="0" borderId="0" xfId="22" applyNumberFormat="1" applyFont="1" applyFill="1" applyBorder="1" applyAlignment="1">
      <alignment horizontal="center" vertical="center"/>
      <protection/>
    </xf>
    <xf numFmtId="0" fontId="14" fillId="3" borderId="20" xfId="22" applyFont="1" applyFill="1" applyBorder="1" applyAlignment="1">
      <alignment horizontal="center" vertical="center"/>
      <protection/>
    </xf>
    <xf numFmtId="187" fontId="31" fillId="0" borderId="0" xfId="22" applyNumberFormat="1" applyFont="1" applyFill="1" applyBorder="1" applyAlignment="1">
      <alignment horizontal="center" vertical="center"/>
      <protection/>
    </xf>
    <xf numFmtId="0" fontId="14" fillId="0" borderId="20" xfId="22" applyFont="1" applyFill="1" applyBorder="1" applyAlignment="1">
      <alignment horizontal="center" vertical="center"/>
      <protection/>
    </xf>
    <xf numFmtId="187" fontId="31" fillId="0" borderId="20" xfId="22" applyNumberFormat="1" applyFont="1" applyFill="1" applyBorder="1" applyAlignment="1">
      <alignment horizontal="center" vertical="center"/>
      <protection/>
    </xf>
    <xf numFmtId="0" fontId="17" fillId="0" borderId="23" xfId="22" applyFont="1" applyFill="1" applyBorder="1">
      <alignment vertical="center"/>
      <protection/>
    </xf>
    <xf numFmtId="0" fontId="14" fillId="0" borderId="20" xfId="22" applyFont="1" applyBorder="1" applyAlignment="1">
      <alignment horizontal="center" vertical="center"/>
      <protection/>
    </xf>
    <xf numFmtId="0" fontId="14" fillId="0" borderId="16" xfId="22" applyFont="1" applyBorder="1" applyAlignment="1">
      <alignment horizontal="center" vertical="center"/>
      <protection/>
    </xf>
    <xf numFmtId="0" fontId="17" fillId="0" borderId="23" xfId="22" applyFont="1" applyBorder="1" applyAlignment="1">
      <alignment horizontal="center" vertical="center"/>
      <protection/>
    </xf>
    <xf numFmtId="0" fontId="17" fillId="0" borderId="17" xfId="22" applyFont="1" applyBorder="1">
      <alignment vertical="center"/>
      <protection/>
    </xf>
    <xf numFmtId="196" fontId="13" fillId="0" borderId="20" xfId="22" applyNumberFormat="1" applyFont="1" applyFill="1" applyBorder="1" applyAlignment="1">
      <alignment horizontal="right" vertical="center"/>
      <protection/>
    </xf>
    <xf numFmtId="196" fontId="13" fillId="0" borderId="16" xfId="22" applyNumberFormat="1" applyFont="1" applyFill="1" applyBorder="1" applyAlignment="1">
      <alignment horizontal="right" vertical="center"/>
      <protection/>
    </xf>
    <xf numFmtId="0" fontId="31" fillId="0" borderId="20" xfId="22" applyFont="1" applyFill="1" applyBorder="1" applyAlignment="1">
      <alignment horizontal="center" vertical="center"/>
      <protection/>
    </xf>
    <xf numFmtId="196" fontId="14" fillId="0" borderId="20" xfId="22" applyNumberFormat="1" applyFont="1" applyFill="1" applyBorder="1" applyAlignment="1">
      <alignment horizontal="center" vertical="center"/>
      <protection/>
    </xf>
    <xf numFmtId="0" fontId="14" fillId="6" borderId="15" xfId="22" applyFont="1" applyFill="1" applyBorder="1" applyAlignment="1">
      <alignment horizontal="center" vertical="center"/>
      <protection/>
    </xf>
    <xf numFmtId="0" fontId="14" fillId="7" borderId="15" xfId="22" applyFont="1" applyFill="1" applyBorder="1" applyAlignment="1">
      <alignment horizontal="center" vertical="center"/>
      <protection/>
    </xf>
    <xf numFmtId="0" fontId="17" fillId="0" borderId="23" xfId="22" applyFont="1" applyBorder="1">
      <alignment vertical="center"/>
      <protection/>
    </xf>
    <xf numFmtId="0" fontId="14" fillId="3" borderId="15" xfId="22" applyFont="1" applyFill="1" applyBorder="1" applyAlignment="1">
      <alignment horizontal="center" vertical="center"/>
      <protection/>
    </xf>
    <xf numFmtId="0" fontId="14" fillId="0" borderId="15" xfId="22" applyFont="1" applyFill="1" applyBorder="1" applyAlignment="1">
      <alignment horizontal="center" vertical="center"/>
      <protection/>
    </xf>
    <xf numFmtId="196" fontId="14" fillId="0" borderId="20" xfId="22" applyNumberFormat="1" applyFont="1" applyBorder="1" applyAlignment="1">
      <alignment horizontal="center" vertical="center"/>
      <protection/>
    </xf>
    <xf numFmtId="196" fontId="14" fillId="0" borderId="16" xfId="22" applyNumberFormat="1" applyFont="1" applyBorder="1" applyAlignment="1">
      <alignment horizontal="center" vertical="center"/>
      <protection/>
    </xf>
    <xf numFmtId="0" fontId="30" fillId="0" borderId="24" xfId="22" applyFont="1" applyFill="1" applyBorder="1" applyAlignment="1">
      <alignment vertical="center" shrinkToFit="1"/>
      <protection/>
    </xf>
    <xf numFmtId="0" fontId="17" fillId="0" borderId="25" xfId="22" applyFont="1" applyBorder="1">
      <alignment vertical="center"/>
      <protection/>
    </xf>
    <xf numFmtId="0" fontId="17" fillId="0" borderId="0" xfId="22" applyFont="1" applyFill="1" applyBorder="1">
      <alignment vertical="center"/>
      <protection/>
    </xf>
    <xf numFmtId="0" fontId="17" fillId="0" borderId="0" xfId="22" applyFont="1" applyFill="1" applyBorder="1" applyAlignment="1">
      <alignment vertical="center" shrinkToFit="1"/>
      <protection/>
    </xf>
    <xf numFmtId="0" fontId="33" fillId="0" borderId="0" xfId="22" applyFont="1" applyFill="1" applyBorder="1">
      <alignment vertical="center"/>
      <protection/>
    </xf>
    <xf numFmtId="0" fontId="17" fillId="0" borderId="0" xfId="22" applyFont="1" applyFill="1" applyBorder="1" applyAlignment="1">
      <alignment horizontal="center" shrinkToFit="1"/>
      <protection/>
    </xf>
    <xf numFmtId="182" fontId="14" fillId="0" borderId="0" xfId="22" applyNumberFormat="1" applyFont="1" applyFill="1" applyBorder="1" applyAlignment="1">
      <alignment horizontal="center"/>
      <protection/>
    </xf>
    <xf numFmtId="185" fontId="14" fillId="0" borderId="0" xfId="22" applyNumberFormat="1" applyFont="1" applyFill="1" applyBorder="1" applyAlignment="1">
      <alignment horizontal="center"/>
      <protection/>
    </xf>
    <xf numFmtId="195" fontId="14" fillId="0" borderId="0" xfId="22" applyNumberFormat="1" applyFont="1" applyFill="1" applyBorder="1" applyAlignment="1">
      <alignment horizontal="center"/>
      <protection/>
    </xf>
    <xf numFmtId="0" fontId="14" fillId="0" borderId="0" xfId="22" applyFont="1" applyFill="1" applyBorder="1" applyAlignment="1">
      <alignment horizontal="center"/>
      <protection/>
    </xf>
    <xf numFmtId="184" fontId="14" fillId="0" borderId="0" xfId="22" applyNumberFormat="1" applyFont="1" applyFill="1" applyBorder="1" applyAlignment="1">
      <alignment horizontal="center"/>
      <protection/>
    </xf>
    <xf numFmtId="2" fontId="14" fillId="0" borderId="0" xfId="22" applyNumberFormat="1" applyFont="1" applyFill="1" applyBorder="1" applyAlignment="1">
      <alignment horizontal="center"/>
      <protection/>
    </xf>
    <xf numFmtId="183" fontId="14" fillId="0" borderId="0" xfId="22" applyNumberFormat="1" applyFont="1" applyFill="1" applyBorder="1" applyAlignment="1">
      <alignment horizontal="center"/>
      <protection/>
    </xf>
    <xf numFmtId="0" fontId="13" fillId="0" borderId="0" xfId="22" applyFont="1" applyFill="1" applyBorder="1">
      <alignment vertical="center"/>
      <protection/>
    </xf>
    <xf numFmtId="0" fontId="13" fillId="0" borderId="0" xfId="22" applyFont="1" applyFill="1" applyBorder="1" applyAlignment="1">
      <alignment horizontal="right" shrinkToFit="1"/>
      <protection/>
    </xf>
    <xf numFmtId="10" fontId="17" fillId="0" borderId="0" xfId="22" applyNumberFormat="1" applyFont="1" applyFill="1" applyBorder="1">
      <alignment vertical="center"/>
      <protection/>
    </xf>
    <xf numFmtId="10" fontId="14" fillId="0" borderId="0" xfId="22" applyNumberFormat="1" applyFont="1" applyFill="1" applyBorder="1" applyAlignment="1">
      <alignment horizontal="center"/>
      <protection/>
    </xf>
    <xf numFmtId="0" fontId="17" fillId="0" borderId="0" xfId="22" applyFont="1" applyFill="1" applyBorder="1" applyAlignment="1">
      <alignment horizontal="right" shrinkToFit="1"/>
      <protection/>
    </xf>
    <xf numFmtId="0" fontId="15" fillId="0" borderId="0" xfId="22" applyFont="1" applyFill="1" applyAlignment="1">
      <alignment vertical="center" shrinkToFit="1"/>
      <protection/>
    </xf>
    <xf numFmtId="0" fontId="15" fillId="0" borderId="0" xfId="22" applyFont="1" applyAlignment="1">
      <alignment vertical="center" shrinkToFit="1"/>
      <protection/>
    </xf>
    <xf numFmtId="0" fontId="15" fillId="0" borderId="0" xfId="22" applyFont="1">
      <alignment vertical="center"/>
      <protection/>
    </xf>
    <xf numFmtId="0" fontId="15" fillId="0" borderId="20" xfId="22" applyFont="1" applyBorder="1" applyAlignment="1">
      <alignment horizontal="right" shrinkToFit="1"/>
      <protection/>
    </xf>
    <xf numFmtId="193" fontId="15" fillId="3" borderId="20" xfId="22" applyNumberFormat="1" applyFont="1" applyFill="1" applyBorder="1" applyAlignment="1">
      <alignment horizontal="center" shrinkToFit="1"/>
      <protection/>
    </xf>
    <xf numFmtId="0" fontId="15" fillId="0" borderId="20" xfId="22" applyFont="1" applyBorder="1" applyAlignment="1">
      <alignment horizontal="center" shrinkToFit="1"/>
      <protection/>
    </xf>
    <xf numFmtId="0" fontId="15" fillId="0" borderId="2" xfId="22" applyFont="1" applyBorder="1" applyAlignment="1">
      <alignment vertical="center" shrinkToFit="1"/>
      <protection/>
    </xf>
    <xf numFmtId="195" fontId="15" fillId="3" borderId="20" xfId="22" applyNumberFormat="1" applyFont="1" applyFill="1" applyBorder="1" applyAlignment="1">
      <alignment horizontal="center" shrinkToFit="1"/>
      <protection/>
    </xf>
    <xf numFmtId="0" fontId="15" fillId="2" borderId="20" xfId="22" applyFont="1" applyFill="1" applyBorder="1" applyAlignment="1">
      <alignment horizontal="center" shrinkToFit="1"/>
      <protection/>
    </xf>
    <xf numFmtId="0" fontId="15" fillId="2" borderId="26" xfId="22" applyFont="1" applyFill="1" applyBorder="1" applyAlignment="1">
      <alignment horizontal="center" shrinkToFit="1"/>
      <protection/>
    </xf>
    <xf numFmtId="0" fontId="15" fillId="0" borderId="20" xfId="22" applyFont="1" applyFill="1" applyBorder="1" applyAlignment="1">
      <alignment horizontal="center" shrinkToFit="1"/>
      <protection/>
    </xf>
    <xf numFmtId="183" fontId="15" fillId="3" borderId="20" xfId="22" applyNumberFormat="1" applyFont="1" applyFill="1" applyBorder="1" applyAlignment="1">
      <alignment horizontal="center" shrinkToFit="1"/>
      <protection/>
    </xf>
    <xf numFmtId="183" fontId="15" fillId="0" borderId="20" xfId="22" applyNumberFormat="1" applyFont="1" applyBorder="1" applyAlignment="1">
      <alignment horizontal="center" shrinkToFit="1"/>
      <protection/>
    </xf>
    <xf numFmtId="185" fontId="15" fillId="0" borderId="20" xfId="22" applyNumberFormat="1" applyFont="1" applyBorder="1" applyAlignment="1">
      <alignment horizontal="center" shrinkToFit="1"/>
      <protection/>
    </xf>
    <xf numFmtId="182" fontId="15" fillId="0" borderId="20" xfId="22" applyNumberFormat="1" applyFont="1" applyBorder="1" applyAlignment="1">
      <alignment horizontal="center" shrinkToFit="1"/>
      <protection/>
    </xf>
    <xf numFmtId="0" fontId="15" fillId="0" borderId="20" xfId="22" applyNumberFormat="1" applyFont="1" applyFill="1" applyBorder="1" applyAlignment="1">
      <alignment horizontal="center" shrinkToFit="1"/>
      <protection/>
    </xf>
    <xf numFmtId="0" fontId="15" fillId="0" borderId="20" xfId="22" applyNumberFormat="1" applyFont="1" applyBorder="1" applyAlignment="1">
      <alignment horizontal="center" shrinkToFit="1"/>
      <protection/>
    </xf>
    <xf numFmtId="0" fontId="15" fillId="0" borderId="26" xfId="22" applyNumberFormat="1" applyFont="1" applyBorder="1" applyAlignment="1">
      <alignment horizontal="center" shrinkToFit="1"/>
      <protection/>
    </xf>
    <xf numFmtId="183" fontId="15" fillId="3" borderId="27" xfId="22" applyNumberFormat="1" applyFont="1" applyFill="1" applyBorder="1" applyAlignment="1">
      <alignment horizontal="center" shrinkToFit="1"/>
      <protection/>
    </xf>
    <xf numFmtId="0" fontId="15" fillId="0" borderId="27" xfId="22" applyFont="1" applyBorder="1" applyAlignment="1">
      <alignment horizontal="center" shrinkToFit="1"/>
      <protection/>
    </xf>
    <xf numFmtId="0" fontId="15" fillId="0" borderId="26" xfId="22" applyFont="1" applyBorder="1" applyAlignment="1">
      <alignment horizontal="center" shrinkToFit="1"/>
      <protection/>
    </xf>
    <xf numFmtId="181" fontId="15" fillId="0" borderId="20" xfId="22" applyNumberFormat="1" applyFont="1" applyBorder="1" applyAlignment="1">
      <alignment horizontal="center" shrinkToFit="1"/>
      <protection/>
    </xf>
    <xf numFmtId="182" fontId="15" fillId="0" borderId="11" xfId="22" applyNumberFormat="1" applyFont="1" applyBorder="1" applyAlignment="1">
      <alignment horizontal="center" shrinkToFit="1"/>
      <protection/>
    </xf>
    <xf numFmtId="182" fontId="15" fillId="0" borderId="27" xfId="22" applyNumberFormat="1" applyFont="1" applyBorder="1" applyAlignment="1">
      <alignment horizontal="center" shrinkToFit="1"/>
      <protection/>
    </xf>
    <xf numFmtId="0" fontId="15" fillId="0" borderId="0" xfId="24" applyFont="1" applyAlignment="1" applyProtection="1">
      <alignment horizontal="right" shrinkToFit="1"/>
      <protection/>
    </xf>
    <xf numFmtId="195" fontId="13" fillId="0" borderId="0" xfId="24" applyNumberFormat="1" applyFont="1" applyFill="1" applyAlignment="1" applyProtection="1">
      <alignment horizontal="left" shrinkToFit="1"/>
      <protection/>
    </xf>
    <xf numFmtId="0" fontId="15" fillId="0" borderId="0" xfId="21" applyFont="1" applyAlignment="1">
      <alignment shrinkToFit="1"/>
      <protection/>
    </xf>
    <xf numFmtId="0" fontId="15" fillId="0" borderId="26" xfId="24" applyFont="1" applyBorder="1" applyAlignment="1" applyProtection="1">
      <alignment horizontal="right" shrinkToFit="1"/>
      <protection/>
    </xf>
    <xf numFmtId="184" fontId="13" fillId="0" borderId="22" xfId="24" applyNumberFormat="1" applyFont="1" applyFill="1" applyBorder="1" applyAlignment="1" applyProtection="1">
      <alignment horizontal="left" shrinkToFit="1"/>
      <protection/>
    </xf>
    <xf numFmtId="0" fontId="15" fillId="0" borderId="20" xfId="21" applyFont="1" applyBorder="1" applyAlignment="1">
      <alignment shrinkToFit="1"/>
      <protection/>
    </xf>
    <xf numFmtId="0" fontId="15" fillId="3" borderId="20" xfId="22" applyFont="1" applyFill="1" applyBorder="1" applyAlignment="1">
      <alignment horizontal="center" shrinkToFit="1"/>
      <protection/>
    </xf>
    <xf numFmtId="182" fontId="24" fillId="0" borderId="20" xfId="22" applyNumberFormat="1" applyFont="1" applyBorder="1" applyAlignment="1">
      <alignment horizontal="center" shrinkToFit="1"/>
      <protection/>
    </xf>
    <xf numFmtId="195" fontId="15" fillId="3" borderId="20" xfId="21" applyNumberFormat="1" applyFont="1" applyFill="1" applyBorder="1" applyAlignment="1">
      <alignment horizontal="center" shrinkToFit="1"/>
      <protection/>
    </xf>
    <xf numFmtId="182" fontId="15" fillId="3" borderId="20" xfId="22" applyNumberFormat="1" applyFont="1" applyFill="1" applyBorder="1" applyAlignment="1">
      <alignment horizontal="center" shrinkToFit="1"/>
      <protection/>
    </xf>
    <xf numFmtId="2" fontId="15" fillId="0" borderId="20" xfId="21" applyNumberFormat="1" applyFont="1" applyBorder="1" applyAlignment="1">
      <alignment horizontal="center" shrinkToFit="1"/>
      <protection/>
    </xf>
    <xf numFmtId="183" fontId="24" fillId="0" borderId="20" xfId="22" applyNumberFormat="1" applyFont="1" applyBorder="1" applyAlignment="1">
      <alignment horizontal="center" shrinkToFit="1"/>
      <protection/>
    </xf>
    <xf numFmtId="0" fontId="15" fillId="0" borderId="20" xfId="22" applyFont="1" applyBorder="1" applyAlignment="1">
      <alignment vertical="center" shrinkToFit="1"/>
      <protection/>
    </xf>
    <xf numFmtId="185" fontId="15" fillId="0" borderId="20" xfId="21" applyNumberFormat="1" applyFont="1" applyBorder="1" applyAlignment="1">
      <alignment horizontal="center" shrinkToFit="1"/>
      <protection/>
    </xf>
    <xf numFmtId="182" fontId="15" fillId="0" borderId="20" xfId="21" applyNumberFormat="1" applyFont="1" applyBorder="1" applyAlignment="1">
      <alignment horizontal="center" shrinkToFit="1"/>
      <protection/>
    </xf>
    <xf numFmtId="183" fontId="15" fillId="4" borderId="20" xfId="22" applyNumberFormat="1" applyFont="1" applyFill="1" applyBorder="1" applyAlignment="1">
      <alignment horizontal="center" shrinkToFit="1"/>
      <protection/>
    </xf>
    <xf numFmtId="0" fontId="24" fillId="0" borderId="0" xfId="0" applyFont="1" applyAlignment="1">
      <alignment/>
    </xf>
    <xf numFmtId="11" fontId="0" fillId="0" borderId="0" xfId="0" applyNumberFormat="1" applyAlignment="1">
      <alignment/>
    </xf>
    <xf numFmtId="0" fontId="0" fillId="0" borderId="0"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1" xfId="0" applyBorder="1" applyAlignment="1">
      <alignment/>
    </xf>
    <xf numFmtId="0" fontId="0" fillId="0" borderId="7" xfId="0" applyBorder="1" applyAlignment="1">
      <alignment/>
    </xf>
    <xf numFmtId="0" fontId="0" fillId="0" borderId="6" xfId="0" applyBorder="1" applyAlignment="1">
      <alignment horizontal="center"/>
    </xf>
    <xf numFmtId="0" fontId="17" fillId="8" borderId="0" xfId="22" applyFont="1" applyFill="1" applyBorder="1" applyAlignment="1">
      <alignment vertical="center" shrinkToFit="1"/>
      <protection/>
    </xf>
    <xf numFmtId="0" fontId="14" fillId="8" borderId="0" xfId="22" applyFont="1" applyFill="1" applyBorder="1" applyAlignment="1">
      <alignment horizontal="center" vertical="center"/>
      <protection/>
    </xf>
    <xf numFmtId="0" fontId="17" fillId="8" borderId="0" xfId="22" applyFont="1" applyFill="1">
      <alignment vertical="center"/>
      <protection/>
    </xf>
    <xf numFmtId="0" fontId="15" fillId="8" borderId="0" xfId="22" applyFont="1" applyFill="1" applyAlignment="1">
      <alignment horizontal="left" vertical="center"/>
      <protection/>
    </xf>
    <xf numFmtId="195" fontId="30" fillId="8" borderId="0" xfId="22" applyNumberFormat="1" applyFont="1" applyFill="1" applyBorder="1" applyAlignment="1">
      <alignment horizontal="center" vertical="center"/>
      <protection/>
    </xf>
    <xf numFmtId="0" fontId="14" fillId="8" borderId="0" xfId="22" applyFont="1" applyFill="1" applyBorder="1" applyAlignment="1">
      <alignment horizontal="center" vertical="center" shrinkToFit="1"/>
      <protection/>
    </xf>
    <xf numFmtId="0" fontId="14" fillId="8" borderId="20" xfId="22" applyFont="1" applyFill="1" applyBorder="1" applyAlignment="1">
      <alignment horizontal="center" vertical="center"/>
      <protection/>
    </xf>
    <xf numFmtId="0" fontId="14" fillId="8" borderId="15" xfId="22" applyFont="1" applyFill="1" applyBorder="1" applyAlignment="1">
      <alignment horizontal="center" vertical="center"/>
      <protection/>
    </xf>
    <xf numFmtId="0" fontId="13" fillId="0" borderId="0" xfId="21" applyFont="1" applyAlignment="1">
      <alignment shrinkToFit="1"/>
      <protection/>
    </xf>
    <xf numFmtId="0" fontId="0" fillId="0" borderId="0" xfId="21">
      <alignment/>
      <protection/>
    </xf>
    <xf numFmtId="193" fontId="13" fillId="3" borderId="20" xfId="21" applyNumberFormat="1" applyFont="1" applyFill="1" applyBorder="1" applyAlignment="1">
      <alignment horizontal="center" shrinkToFit="1"/>
      <protection/>
    </xf>
    <xf numFmtId="0" fontId="14" fillId="7" borderId="0" xfId="21" applyFont="1" applyFill="1" applyAlignment="1">
      <alignment shrinkToFit="1"/>
      <protection/>
    </xf>
    <xf numFmtId="0" fontId="14" fillId="7" borderId="0" xfId="21" applyFont="1" applyFill="1" applyBorder="1" applyAlignment="1">
      <alignment shrinkToFit="1"/>
      <protection/>
    </xf>
    <xf numFmtId="0" fontId="13" fillId="0" borderId="2" xfId="21" applyFont="1" applyBorder="1" applyAlignment="1">
      <alignment shrinkToFit="1"/>
      <protection/>
    </xf>
    <xf numFmtId="0" fontId="13" fillId="3" borderId="20" xfId="21" applyFont="1" applyFill="1" applyBorder="1" applyAlignment="1">
      <alignment horizontal="center" shrinkToFit="1"/>
      <protection/>
    </xf>
    <xf numFmtId="0" fontId="13" fillId="0" borderId="20" xfId="21" applyFont="1" applyFill="1" applyBorder="1" applyAlignment="1">
      <alignment horizontal="center" shrinkToFit="1"/>
      <protection/>
    </xf>
    <xf numFmtId="0" fontId="13" fillId="0" borderId="26" xfId="21" applyFont="1" applyBorder="1" applyAlignment="1">
      <alignment horizontal="center" shrinkToFit="1"/>
      <protection/>
    </xf>
    <xf numFmtId="183" fontId="13" fillId="3" borderId="20" xfId="21" applyNumberFormat="1" applyFont="1" applyFill="1" applyBorder="1" applyAlignment="1">
      <alignment horizontal="center" shrinkToFit="1"/>
      <protection/>
    </xf>
    <xf numFmtId="183" fontId="13" fillId="0" borderId="20" xfId="21" applyNumberFormat="1" applyFont="1" applyBorder="1" applyAlignment="1">
      <alignment horizontal="center" shrinkToFit="1"/>
      <protection/>
    </xf>
    <xf numFmtId="185" fontId="13" fillId="0" borderId="20" xfId="21" applyNumberFormat="1" applyFont="1" applyBorder="1" applyAlignment="1">
      <alignment horizontal="center" shrinkToFit="1"/>
      <protection/>
    </xf>
    <xf numFmtId="182" fontId="13" fillId="0" borderId="20" xfId="21" applyNumberFormat="1" applyFont="1" applyBorder="1" applyAlignment="1">
      <alignment horizontal="center" shrinkToFit="1"/>
      <protection/>
    </xf>
    <xf numFmtId="183" fontId="13" fillId="3" borderId="27" xfId="21" applyNumberFormat="1" applyFont="1" applyFill="1" applyBorder="1" applyAlignment="1">
      <alignment horizontal="center" shrinkToFit="1"/>
      <protection/>
    </xf>
    <xf numFmtId="0" fontId="13" fillId="0" borderId="27" xfId="21" applyFont="1" applyBorder="1" applyAlignment="1">
      <alignment horizontal="center" shrinkToFit="1"/>
      <protection/>
    </xf>
    <xf numFmtId="181" fontId="13" fillId="0" borderId="20" xfId="21" applyNumberFormat="1" applyFont="1" applyBorder="1" applyAlignment="1">
      <alignment horizontal="center" shrinkToFit="1"/>
      <protection/>
    </xf>
    <xf numFmtId="183" fontId="13" fillId="2" borderId="27" xfId="21" applyNumberFormat="1" applyFont="1" applyFill="1" applyBorder="1" applyAlignment="1">
      <alignment horizontal="right" shrinkToFit="1"/>
      <protection/>
    </xf>
    <xf numFmtId="183" fontId="14" fillId="2" borderId="20" xfId="21" applyNumberFormat="1" applyFont="1" applyFill="1" applyBorder="1" applyAlignment="1">
      <alignment horizontal="center" shrinkToFit="1"/>
      <protection/>
    </xf>
    <xf numFmtId="182" fontId="14" fillId="2" borderId="11" xfId="21" applyNumberFormat="1" applyFont="1" applyFill="1" applyBorder="1" applyAlignment="1">
      <alignment horizontal="center" shrinkToFit="1"/>
      <protection/>
    </xf>
    <xf numFmtId="182" fontId="14" fillId="2" borderId="27" xfId="21" applyNumberFormat="1" applyFont="1" applyFill="1" applyBorder="1" applyAlignment="1">
      <alignment horizontal="center" shrinkToFit="1"/>
      <protection/>
    </xf>
    <xf numFmtId="195" fontId="13" fillId="0" borderId="0" xfId="24" applyNumberFormat="1" applyFont="1" applyFill="1" applyAlignment="1" applyProtection="1">
      <alignment horizontal="left"/>
      <protection/>
    </xf>
    <xf numFmtId="0" fontId="13" fillId="0" borderId="20" xfId="21" applyFont="1" applyBorder="1" applyAlignment="1">
      <alignment horizontal="right" shrinkToFit="1"/>
      <protection/>
    </xf>
    <xf numFmtId="183" fontId="14" fillId="0" borderId="20" xfId="21" applyNumberFormat="1" applyFont="1" applyBorder="1" applyAlignment="1">
      <alignment horizontal="center" shrinkToFit="1"/>
      <protection/>
    </xf>
    <xf numFmtId="182" fontId="14" fillId="0" borderId="20" xfId="21" applyNumberFormat="1" applyFont="1" applyBorder="1" applyAlignment="1">
      <alignment horizontal="center" shrinkToFit="1"/>
      <protection/>
    </xf>
    <xf numFmtId="181" fontId="14" fillId="0" borderId="20" xfId="21" applyNumberFormat="1" applyFont="1" applyBorder="1" applyAlignment="1">
      <alignment horizontal="center" shrinkToFit="1"/>
      <protection/>
    </xf>
    <xf numFmtId="200" fontId="14" fillId="0" borderId="20" xfId="21" applyNumberFormat="1" applyFont="1" applyBorder="1" applyAlignment="1">
      <alignment horizontal="center" shrinkToFit="1"/>
      <protection/>
    </xf>
    <xf numFmtId="184" fontId="13" fillId="0" borderId="22" xfId="24" applyNumberFormat="1" applyFont="1" applyFill="1" applyBorder="1" applyAlignment="1" applyProtection="1">
      <alignment horizontal="left"/>
      <protection/>
    </xf>
    <xf numFmtId="0" fontId="13" fillId="0" borderId="20" xfId="21" applyFont="1" applyBorder="1" applyAlignment="1">
      <alignment shrinkToFit="1"/>
      <protection/>
    </xf>
    <xf numFmtId="182" fontId="13" fillId="3" borderId="20" xfId="21" applyNumberFormat="1" applyFont="1" applyFill="1" applyBorder="1" applyAlignment="1">
      <alignment horizontal="center" shrinkToFit="1"/>
      <protection/>
    </xf>
    <xf numFmtId="2" fontId="13" fillId="0" borderId="20" xfId="21" applyNumberFormat="1" applyFont="1" applyBorder="1" applyAlignment="1">
      <alignment horizontal="center" shrinkToFit="1"/>
      <protection/>
    </xf>
    <xf numFmtId="187" fontId="14" fillId="4" borderId="20" xfId="21" applyNumberFormat="1" applyFont="1" applyFill="1" applyBorder="1" applyAlignment="1">
      <alignment horizontal="center" shrinkToFit="1"/>
      <protection/>
    </xf>
    <xf numFmtId="0" fontId="13" fillId="0" borderId="0" xfId="21" applyFont="1">
      <alignment/>
      <protection/>
    </xf>
    <xf numFmtId="193" fontId="17" fillId="0" borderId="0" xfId="23" applyNumberFormat="1" applyFont="1" applyAlignment="1">
      <alignment horizontal="center"/>
      <protection/>
    </xf>
    <xf numFmtId="193" fontId="17" fillId="0" borderId="1" xfId="23" applyNumberFormat="1" applyFont="1" applyBorder="1" applyAlignment="1">
      <alignment horizontal="center"/>
      <protection/>
    </xf>
    <xf numFmtId="11" fontId="9" fillId="0" borderId="0" xfId="0" applyNumberFormat="1" applyFont="1" applyAlignment="1">
      <alignment/>
    </xf>
    <xf numFmtId="0" fontId="15" fillId="0" borderId="0" xfId="0" applyFont="1" applyFill="1" applyAlignment="1">
      <alignment horizontal="center"/>
    </xf>
    <xf numFmtId="193" fontId="17" fillId="0" borderId="0" xfId="23" applyNumberFormat="1" applyFont="1" applyAlignment="1">
      <alignment horizontal="right"/>
      <protection/>
    </xf>
    <xf numFmtId="193" fontId="16" fillId="0" borderId="0" xfId="23" applyNumberFormat="1" applyFont="1" applyAlignment="1">
      <alignment horizontal="center"/>
      <protection/>
    </xf>
    <xf numFmtId="193" fontId="15" fillId="0" borderId="0" xfId="23" applyNumberFormat="1" applyFont="1" applyBorder="1" applyAlignment="1">
      <alignment/>
      <protection/>
    </xf>
    <xf numFmtId="0" fontId="15" fillId="0" borderId="0" xfId="23" applyFont="1" applyBorder="1" applyAlignment="1">
      <alignment/>
      <protection/>
    </xf>
    <xf numFmtId="193" fontId="17" fillId="0" borderId="0" xfId="23" applyNumberFormat="1" applyAlignment="1">
      <alignment horizontal="center"/>
      <protection/>
    </xf>
    <xf numFmtId="193" fontId="17" fillId="0" borderId="7" xfId="23" applyNumberFormat="1" applyFont="1" applyBorder="1" applyAlignment="1">
      <alignment horizontal="center"/>
      <protection/>
    </xf>
    <xf numFmtId="193" fontId="17" fillId="0" borderId="9" xfId="23" applyNumberFormat="1" applyFont="1" applyBorder="1" applyAlignment="1">
      <alignment horizontal="center"/>
      <protection/>
    </xf>
    <xf numFmtId="193" fontId="17" fillId="0" borderId="12" xfId="23" applyNumberFormat="1" applyFont="1" applyBorder="1" applyAlignment="1">
      <alignment horizontal="center"/>
      <protection/>
    </xf>
    <xf numFmtId="0" fontId="0" fillId="0" borderId="0" xfId="0" applyBorder="1" applyAlignment="1">
      <alignment horizontal="center" vertical="center"/>
    </xf>
    <xf numFmtId="0" fontId="0" fillId="0" borderId="0" xfId="0" applyAlignment="1">
      <alignment horizontal="center"/>
    </xf>
    <xf numFmtId="0" fontId="0" fillId="0" borderId="8" xfId="0" applyBorder="1" applyAlignment="1">
      <alignment horizontal="center" shrinkToFit="1"/>
    </xf>
    <xf numFmtId="0" fontId="0" fillId="0" borderId="7" xfId="0" applyBorder="1" applyAlignment="1">
      <alignment horizontal="center" shrinkToFit="1"/>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shrinkToFit="1"/>
    </xf>
    <xf numFmtId="0" fontId="0" fillId="0" borderId="1" xfId="0" applyBorder="1" applyAlignment="1">
      <alignment horizontal="center" shrinkToFit="1"/>
    </xf>
    <xf numFmtId="0" fontId="17" fillId="0" borderId="20" xfId="22" applyBorder="1" applyAlignment="1">
      <alignment horizontal="center"/>
      <protection/>
    </xf>
    <xf numFmtId="0" fontId="17" fillId="0" borderId="20" xfId="22" applyBorder="1" applyAlignment="1">
      <alignment horizontal="center" vertical="center" wrapText="1"/>
      <protection/>
    </xf>
    <xf numFmtId="0" fontId="17" fillId="0" borderId="28" xfId="22" applyBorder="1" applyAlignment="1">
      <alignment vertical="center"/>
      <protection/>
    </xf>
    <xf numFmtId="0" fontId="17" fillId="0" borderId="27" xfId="22" applyBorder="1" applyAlignment="1">
      <alignment vertical="center"/>
      <protection/>
    </xf>
    <xf numFmtId="0" fontId="8" fillId="0" borderId="0" xfId="22" applyFont="1" applyAlignment="1">
      <alignment horizontal="center" vertical="center"/>
      <protection/>
    </xf>
    <xf numFmtId="0" fontId="12" fillId="0" borderId="0" xfId="22" applyFont="1" applyAlignment="1">
      <alignment horizontal="center" vertical="center"/>
      <protection/>
    </xf>
    <xf numFmtId="0" fontId="17" fillId="0" borderId="0" xfId="22" applyFont="1" applyFill="1" applyBorder="1" applyAlignment="1">
      <alignment horizontal="center"/>
      <protection/>
    </xf>
    <xf numFmtId="0" fontId="17" fillId="0" borderId="0" xfId="22" applyFont="1" applyFill="1" applyBorder="1" applyAlignment="1">
      <alignment horizontal="center" vertical="center" shrinkToFit="1"/>
      <protection/>
    </xf>
    <xf numFmtId="0" fontId="17" fillId="0" borderId="0" xfId="22" applyFont="1" applyFill="1" applyBorder="1" applyAlignment="1">
      <alignment vertical="center"/>
      <protection/>
    </xf>
    <xf numFmtId="193" fontId="32" fillId="0" borderId="0" xfId="22" applyNumberFormat="1" applyFont="1" applyFill="1" applyBorder="1" applyAlignment="1">
      <alignment horizontal="center" vertical="center"/>
      <protection/>
    </xf>
    <xf numFmtId="193" fontId="32" fillId="0" borderId="3" xfId="22" applyNumberFormat="1" applyFont="1" applyFill="1" applyBorder="1" applyAlignment="1">
      <alignment horizontal="center" vertical="center"/>
      <protection/>
    </xf>
    <xf numFmtId="0" fontId="13" fillId="0" borderId="0" xfId="22" applyFont="1" applyAlignment="1">
      <alignment horizontal="center" vertical="center"/>
      <protection/>
    </xf>
    <xf numFmtId="0" fontId="26" fillId="0" borderId="4" xfId="22" applyFont="1" applyFill="1" applyBorder="1" applyAlignment="1">
      <alignment horizontal="left" vertical="center" wrapText="1"/>
      <protection/>
    </xf>
    <xf numFmtId="0" fontId="26" fillId="0" borderId="14" xfId="22" applyFont="1" applyFill="1" applyBorder="1" applyAlignment="1">
      <alignment horizontal="left" vertical="center" wrapText="1"/>
      <protection/>
    </xf>
    <xf numFmtId="0" fontId="26" fillId="0" borderId="1" xfId="22" applyFont="1" applyFill="1" applyBorder="1" applyAlignment="1">
      <alignment horizontal="left" vertical="center" wrapText="1"/>
      <protection/>
    </xf>
    <xf numFmtId="0" fontId="26" fillId="0" borderId="29" xfId="22" applyFont="1" applyFill="1" applyBorder="1" applyAlignment="1">
      <alignment horizontal="left" vertical="center" wrapText="1"/>
      <protection/>
    </xf>
    <xf numFmtId="0" fontId="30" fillId="0" borderId="0" xfId="22" applyFont="1" applyFill="1" applyBorder="1" applyAlignment="1">
      <alignment horizontal="right" vertical="center" shrinkToFit="1"/>
      <protection/>
    </xf>
    <xf numFmtId="0" fontId="30" fillId="0" borderId="3" xfId="22" applyFont="1" applyFill="1" applyBorder="1" applyAlignment="1">
      <alignment horizontal="right" vertical="center" shrinkToFit="1"/>
      <protection/>
    </xf>
    <xf numFmtId="193" fontId="32" fillId="0" borderId="17" xfId="22" applyNumberFormat="1" applyFont="1" applyFill="1" applyBorder="1" applyAlignment="1">
      <alignment horizontal="center" vertical="center"/>
      <protection/>
    </xf>
    <xf numFmtId="193" fontId="32" fillId="0" borderId="25" xfId="22" applyNumberFormat="1" applyFont="1" applyFill="1" applyBorder="1" applyAlignment="1">
      <alignment horizontal="center" vertical="center"/>
      <protection/>
    </xf>
    <xf numFmtId="0" fontId="14" fillId="0" borderId="30" xfId="22" applyFont="1" applyFill="1" applyBorder="1" applyAlignment="1">
      <alignment horizontal="center" vertical="center"/>
      <protection/>
    </xf>
    <xf numFmtId="0" fontId="14" fillId="0" borderId="23" xfId="22" applyFont="1" applyFill="1" applyBorder="1" applyAlignment="1">
      <alignment horizontal="center" vertical="center"/>
      <protection/>
    </xf>
    <xf numFmtId="0" fontId="13" fillId="0" borderId="20" xfId="22" applyFont="1" applyBorder="1" applyAlignment="1">
      <alignment horizontal="center" shrinkToFit="1"/>
      <protection/>
    </xf>
    <xf numFmtId="0" fontId="13" fillId="0" borderId="1" xfId="22" applyFont="1" applyBorder="1" applyAlignment="1">
      <alignment horizontal="center" vertical="center" shrinkToFit="1"/>
      <protection/>
    </xf>
    <xf numFmtId="0" fontId="30" fillId="0" borderId="23" xfId="22" applyFont="1" applyFill="1" applyBorder="1" applyAlignment="1">
      <alignment horizontal="right" vertical="center" shrinkToFit="1"/>
      <protection/>
    </xf>
    <xf numFmtId="0" fontId="30" fillId="0" borderId="24" xfId="22" applyFont="1" applyFill="1" applyBorder="1" applyAlignment="1">
      <alignment horizontal="right" vertical="center" shrinkToFit="1"/>
      <protection/>
    </xf>
    <xf numFmtId="0" fontId="26" fillId="0" borderId="0" xfId="22" applyFont="1" applyFill="1" applyBorder="1" applyAlignment="1">
      <alignment horizontal="left" vertical="center" wrapText="1"/>
      <protection/>
    </xf>
    <xf numFmtId="0" fontId="26" fillId="0" borderId="17" xfId="22" applyFont="1" applyFill="1" applyBorder="1" applyAlignment="1">
      <alignment horizontal="left" vertical="center" wrapText="1"/>
      <protection/>
    </xf>
    <xf numFmtId="0" fontId="17" fillId="0" borderId="0" xfId="22" applyFont="1" applyAlignment="1">
      <alignment horizontal="center" vertical="center"/>
      <protection/>
    </xf>
    <xf numFmtId="0" fontId="16" fillId="0" borderId="0" xfId="22" applyFont="1" applyFill="1" applyAlignment="1">
      <alignment horizontal="center" vertical="center" shrinkToFit="1"/>
      <protection/>
    </xf>
    <xf numFmtId="0" fontId="15" fillId="0" borderId="26" xfId="22" applyFont="1" applyBorder="1" applyAlignment="1">
      <alignment horizontal="center" shrinkToFit="1"/>
      <protection/>
    </xf>
    <xf numFmtId="0" fontId="15" fillId="0" borderId="22" xfId="22" applyFont="1" applyBorder="1" applyAlignment="1">
      <alignment horizontal="center" shrinkToFit="1"/>
      <protection/>
    </xf>
    <xf numFmtId="0" fontId="24" fillId="7" borderId="26" xfId="22" applyFont="1" applyFill="1" applyBorder="1" applyAlignment="1">
      <alignment horizontal="center" vertical="center" shrinkToFit="1"/>
      <protection/>
    </xf>
    <xf numFmtId="0" fontId="24" fillId="7" borderId="2" xfId="22" applyFont="1" applyFill="1" applyBorder="1" applyAlignment="1">
      <alignment horizontal="center" vertical="center" shrinkToFit="1"/>
      <protection/>
    </xf>
    <xf numFmtId="0" fontId="13" fillId="0" borderId="26" xfId="21" applyFont="1" applyBorder="1" applyAlignment="1">
      <alignment horizontal="center" shrinkToFit="1"/>
      <protection/>
    </xf>
    <xf numFmtId="0" fontId="13" fillId="0" borderId="22" xfId="21" applyFont="1" applyBorder="1" applyAlignment="1">
      <alignment horizontal="center" shrinkToFit="1"/>
      <protection/>
    </xf>
    <xf numFmtId="0" fontId="11" fillId="0" borderId="0" xfId="21" applyFont="1" applyFill="1" applyAlignment="1">
      <alignment horizontal="center"/>
      <protection/>
    </xf>
  </cellXfs>
  <cellStyles count="12">
    <cellStyle name="Normal" xfId="0"/>
    <cellStyle name="Percent" xfId="15"/>
    <cellStyle name="Hyperlink" xfId="16"/>
    <cellStyle name="Comma [0]" xfId="17"/>
    <cellStyle name="Comma" xfId="18"/>
    <cellStyle name="Currency [0]" xfId="19"/>
    <cellStyle name="Currency" xfId="20"/>
    <cellStyle name="標準_27回セミナーMU計算サンプル" xfId="21"/>
    <cellStyle name="標準_MU計算シート用データ061028新潟より" xfId="22"/>
    <cellStyle name="標準_Sc軸外これ" xfId="23"/>
    <cellStyle name="標準_西群馬10MV-MU計算シート" xfId="24"/>
    <cellStyle name="Followed Hyperlink" xfId="25"/>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03925"/>
          <c:w val="0.92225"/>
          <c:h val="0.921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forward val="1"/>
            <c:backward val="1"/>
            <c:dispEq val="1"/>
            <c:dispRSqr val="1"/>
            <c:trendlineLbl>
              <c:layout>
                <c:manualLayout>
                  <c:x val="0"/>
                  <c:y val="0"/>
                </c:manualLayout>
              </c:layout>
              <c:numFmt formatCode="0.000000E+00"/>
            </c:trendlineLbl>
          </c:trendline>
          <c:xVal>
            <c:numRef>
              <c:f>'TMR(基本ﾃﾞｰﾀ)'!$C$10:$M$10</c:f>
              <c:numCache/>
            </c:numRef>
          </c:xVal>
          <c:yVal>
            <c:numRef>
              <c:f>'TMR(基本ﾃﾞｰﾀ)'!$C$37:$M$37</c:f>
              <c:numCache/>
            </c:numRef>
          </c:yVal>
          <c:smooth val="0"/>
        </c:ser>
        <c:axId val="57730595"/>
        <c:axId val="49813308"/>
      </c:scatterChart>
      <c:valAx>
        <c:axId val="57730595"/>
        <c:scaling>
          <c:orientation val="minMax"/>
        </c:scaling>
        <c:axPos val="b"/>
        <c:delete val="0"/>
        <c:numFmt formatCode="General" sourceLinked="1"/>
        <c:majorTickMark val="in"/>
        <c:minorTickMark val="none"/>
        <c:tickLblPos val="nextTo"/>
        <c:crossAx val="49813308"/>
        <c:crosses val="autoZero"/>
        <c:crossBetween val="midCat"/>
        <c:dispUnits/>
      </c:valAx>
      <c:valAx>
        <c:axId val="49813308"/>
        <c:scaling>
          <c:orientation val="minMax"/>
        </c:scaling>
        <c:axPos val="l"/>
        <c:majorGridlines/>
        <c:delete val="0"/>
        <c:numFmt formatCode="General" sourceLinked="1"/>
        <c:majorTickMark val="in"/>
        <c:minorTickMark val="none"/>
        <c:tickLblPos val="nextTo"/>
        <c:crossAx val="5773059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t>10X 空中軸外測定</a:t>
            </a:r>
          </a:p>
        </c:rich>
      </c:tx>
      <c:layout>
        <c:manualLayout>
          <c:xMode val="factor"/>
          <c:yMode val="factor"/>
          <c:x val="0"/>
          <c:y val="-0.0035"/>
        </c:manualLayout>
      </c:layout>
      <c:spPr>
        <a:noFill/>
        <a:ln>
          <a:noFill/>
        </a:ln>
      </c:spPr>
    </c:title>
    <c:plotArea>
      <c:layout>
        <c:manualLayout>
          <c:xMode val="edge"/>
          <c:yMode val="edge"/>
          <c:x val="0.05025"/>
          <c:y val="0.07525"/>
          <c:w val="0.94775"/>
          <c:h val="0.85375"/>
        </c:manualLayout>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'空中軸外(Varian 10xサンプル）'!$C$12:$AG$12</c:f>
              <c:numCache/>
            </c:numRef>
          </c:xVal>
          <c:yVal>
            <c:numRef>
              <c:f>'空中軸外(Varian 10xサンプル）'!$C$13:$AG$13</c:f>
              <c:numCache/>
            </c:numRef>
          </c:yVal>
          <c:smooth val="0"/>
        </c:ser>
        <c:axId val="45666589"/>
        <c:axId val="8346118"/>
      </c:scatterChart>
      <c:valAx>
        <c:axId val="45666589"/>
        <c:scaling>
          <c:orientation val="minMax"/>
          <c:max val="16"/>
          <c:min val="-16"/>
        </c:scaling>
        <c:axPos val="b"/>
        <c:title>
          <c:tx>
            <c:rich>
              <a:bodyPr vert="horz" rot="0" anchor="ctr"/>
              <a:lstStyle/>
              <a:p>
                <a:pPr algn="ctr">
                  <a:defRPr/>
                </a:pPr>
                <a:r>
                  <a:rPr lang="en-US" cap="none" sz="1050" b="0" i="0" u="none" baseline="0"/>
                  <a:t>軸外距離(cm)</a:t>
                </a:r>
              </a:p>
            </c:rich>
          </c:tx>
          <c:layout>
            <c:manualLayout>
              <c:xMode val="factor"/>
              <c:yMode val="factor"/>
              <c:x val="-0.025"/>
              <c:y val="0"/>
            </c:manualLayout>
          </c:layout>
          <c:overlay val="0"/>
          <c:spPr>
            <a:noFill/>
            <a:ln>
              <a:noFill/>
            </a:ln>
          </c:spPr>
        </c:title>
        <c:delete val="0"/>
        <c:numFmt formatCode="General" sourceLinked="1"/>
        <c:majorTickMark val="in"/>
        <c:minorTickMark val="none"/>
        <c:tickLblPos val="nextTo"/>
        <c:crossAx val="8346118"/>
        <c:crossesAt val="1"/>
        <c:crossBetween val="midCat"/>
        <c:dispUnits/>
        <c:majorUnit val="2"/>
      </c:valAx>
      <c:valAx>
        <c:axId val="8346118"/>
        <c:scaling>
          <c:orientation val="minMax"/>
        </c:scaling>
        <c:axPos val="l"/>
        <c:title>
          <c:tx>
            <c:rich>
              <a:bodyPr vert="horz" rot="-5400000" anchor="ctr"/>
              <a:lstStyle/>
              <a:p>
                <a:pPr algn="ctr">
                  <a:defRPr/>
                </a:pPr>
                <a:r>
                  <a:rPr lang="en-US" cap="none" sz="1050" b="0" i="0" u="none" baseline="0"/>
                  <a:t>A0</a:t>
                </a:r>
              </a:p>
            </c:rich>
          </c:tx>
          <c:layout/>
          <c:overlay val="0"/>
          <c:spPr>
            <a:noFill/>
            <a:ln>
              <a:noFill/>
            </a:ln>
          </c:spPr>
        </c:title>
        <c:majorGridlines/>
        <c:delete val="0"/>
        <c:numFmt formatCode="0.000_ " sourceLinked="0"/>
        <c:majorTickMark val="in"/>
        <c:minorTickMark val="none"/>
        <c:tickLblPos val="nextTo"/>
        <c:crossAx val="4566658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0</xdr:row>
      <xdr:rowOff>180975</xdr:rowOff>
    </xdr:from>
    <xdr:to>
      <xdr:col>13</xdr:col>
      <xdr:colOff>28575</xdr:colOff>
      <xdr:row>8</xdr:row>
      <xdr:rowOff>104775</xdr:rowOff>
    </xdr:to>
    <xdr:graphicFrame>
      <xdr:nvGraphicFramePr>
        <xdr:cNvPr id="1" name="Chart 8"/>
        <xdr:cNvGraphicFramePr/>
      </xdr:nvGraphicFramePr>
      <xdr:xfrm>
        <a:off x="5238750" y="180975"/>
        <a:ext cx="5629275" cy="2514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24</xdr:row>
      <xdr:rowOff>9525</xdr:rowOff>
    </xdr:from>
    <xdr:to>
      <xdr:col>16</xdr:col>
      <xdr:colOff>485775</xdr:colOff>
      <xdr:row>44</xdr:row>
      <xdr:rowOff>0</xdr:rowOff>
    </xdr:to>
    <xdr:graphicFrame>
      <xdr:nvGraphicFramePr>
        <xdr:cNvPr id="1" name="Chart 2"/>
        <xdr:cNvGraphicFramePr/>
      </xdr:nvGraphicFramePr>
      <xdr:xfrm>
        <a:off x="714375" y="4333875"/>
        <a:ext cx="9734550" cy="3248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914400</xdr:colOff>
      <xdr:row>5</xdr:row>
      <xdr:rowOff>85725</xdr:rowOff>
    </xdr:from>
    <xdr:to>
      <xdr:col>9</xdr:col>
      <xdr:colOff>990600</xdr:colOff>
      <xdr:row>12</xdr:row>
      <xdr:rowOff>0</xdr:rowOff>
    </xdr:to>
    <xdr:grpSp>
      <xdr:nvGrpSpPr>
        <xdr:cNvPr id="1" name="Group 2"/>
        <xdr:cNvGrpSpPr>
          <a:grpSpLocks/>
        </xdr:cNvGrpSpPr>
      </xdr:nvGrpSpPr>
      <xdr:grpSpPr>
        <a:xfrm>
          <a:off x="6057900" y="1514475"/>
          <a:ext cx="4114800" cy="1514475"/>
          <a:chOff x="839" y="663"/>
          <a:chExt cx="2949" cy="1860"/>
        </a:xfrm>
        <a:solidFill>
          <a:srgbClr val="FFFFFF"/>
        </a:solidFill>
      </xdr:grpSpPr>
      <xdr:grpSp>
        <xdr:nvGrpSpPr>
          <xdr:cNvPr id="2" name="Group 3"/>
          <xdr:cNvGrpSpPr>
            <a:grpSpLocks/>
          </xdr:cNvGrpSpPr>
        </xdr:nvGrpSpPr>
        <xdr:grpSpPr>
          <a:xfrm>
            <a:off x="1338" y="663"/>
            <a:ext cx="2404" cy="1860"/>
            <a:chOff x="1338" y="663"/>
            <a:chExt cx="2404" cy="1860"/>
          </a:xfrm>
          <a:solidFill>
            <a:srgbClr val="FFFFFF"/>
          </a:solidFill>
        </xdr:grpSpPr>
        <xdr:sp>
          <xdr:nvSpPr>
            <xdr:cNvPr id="3" name="AutoShape 4"/>
            <xdr:cNvSpPr>
              <a:spLocks/>
            </xdr:cNvSpPr>
          </xdr:nvSpPr>
          <xdr:spPr>
            <a:xfrm>
              <a:off x="1519" y="981"/>
              <a:ext cx="1406" cy="408"/>
            </a:xfrm>
            <a:prstGeom prst="rect">
              <a:avLst/>
            </a:prstGeom>
            <a:solidFill>
              <a:srgbClr val="00FF00"/>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Ｓ４
</a:t>
              </a:r>
            </a:p>
          </xdr:txBody>
        </xdr:sp>
        <xdr:sp>
          <xdr:nvSpPr>
            <xdr:cNvPr id="4" name="AutoShape 5"/>
            <xdr:cNvSpPr>
              <a:spLocks/>
            </xdr:cNvSpPr>
          </xdr:nvSpPr>
          <xdr:spPr>
            <a:xfrm>
              <a:off x="1519" y="1389"/>
              <a:ext cx="1406" cy="952"/>
            </a:xfrm>
            <a:prstGeom prst="rect">
              <a:avLst/>
            </a:prstGeom>
            <a:solidFill>
              <a:srgbClr val="FF00FF"/>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Ｓ３
</a:t>
              </a:r>
            </a:p>
          </xdr:txBody>
        </xdr:sp>
        <xdr:sp>
          <xdr:nvSpPr>
            <xdr:cNvPr id="5" name="AutoShape 6"/>
            <xdr:cNvSpPr>
              <a:spLocks/>
            </xdr:cNvSpPr>
          </xdr:nvSpPr>
          <xdr:spPr>
            <a:xfrm>
              <a:off x="2925" y="981"/>
              <a:ext cx="590" cy="408"/>
            </a:xfrm>
            <a:prstGeom prst="rect">
              <a:avLst/>
            </a:prstGeom>
            <a:solidFill>
              <a:srgbClr val="FF9933"/>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Ｓ１
</a:t>
              </a:r>
            </a:p>
          </xdr:txBody>
        </xdr:sp>
        <xdr:sp>
          <xdr:nvSpPr>
            <xdr:cNvPr id="6" name="AutoShape 7"/>
            <xdr:cNvSpPr>
              <a:spLocks/>
            </xdr:cNvSpPr>
          </xdr:nvSpPr>
          <xdr:spPr>
            <a:xfrm>
              <a:off x="2925" y="1389"/>
              <a:ext cx="590" cy="952"/>
            </a:xfrm>
            <a:prstGeom prst="rect">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Ｓ２
</a:t>
              </a:r>
            </a:p>
          </xdr:txBody>
        </xdr:sp>
        <xdr:sp>
          <xdr:nvSpPr>
            <xdr:cNvPr id="7" name="AutoShape 8"/>
            <xdr:cNvSpPr>
              <a:spLocks/>
            </xdr:cNvSpPr>
          </xdr:nvSpPr>
          <xdr:spPr>
            <a:xfrm>
              <a:off x="1338" y="1389"/>
              <a:ext cx="2404" cy="0"/>
            </a:xfrm>
            <a:prstGeom prst="line">
              <a:avLst/>
            </a:prstGeom>
            <a:noFill/>
            <a:ln w="28575" cmpd="sng">
              <a:solidFill>
                <a:srgbClr val="0000FF"/>
              </a:solidFill>
              <a:headEnd type="none"/>
              <a:tailEnd type="none"/>
            </a:ln>
          </xdr:spPr>
          <xdr:txBody>
            <a:bodyPr vertOverflow="clip" wrap="square" lIns="91440" tIns="45720" rIns="91440" bIns="45720"/>
            <a:p>
              <a:pPr algn="l">
                <a:defRPr/>
              </a:pPr>
              <a:r>
                <a:rPr lang="en-US" cap="none" u="none" baseline="0">
                  <a:latin typeface="Osaka"/>
                  <a:ea typeface="Osaka"/>
                  <a:cs typeface="Osaka"/>
                </a:rPr>
                <a:t/>
              </a:r>
            </a:p>
          </xdr:txBody>
        </xdr:sp>
        <xdr:sp>
          <xdr:nvSpPr>
            <xdr:cNvPr id="8" name="AutoShape 9"/>
            <xdr:cNvSpPr>
              <a:spLocks/>
            </xdr:cNvSpPr>
          </xdr:nvSpPr>
          <xdr:spPr>
            <a:xfrm>
              <a:off x="2925" y="663"/>
              <a:ext cx="0" cy="1860"/>
            </a:xfrm>
            <a:prstGeom prst="line">
              <a:avLst/>
            </a:prstGeom>
            <a:noFill/>
            <a:ln w="28575" cmpd="sng">
              <a:solidFill>
                <a:srgbClr val="0000FF"/>
              </a:solidFill>
              <a:headEnd type="none"/>
              <a:tailEnd type="none"/>
            </a:ln>
          </xdr:spPr>
          <xdr:txBody>
            <a:bodyPr vertOverflow="clip" wrap="square" lIns="91440" tIns="45720" rIns="91440" bIns="45720"/>
            <a:p>
              <a:pPr algn="l">
                <a:defRPr/>
              </a:pPr>
              <a:r>
                <a:rPr lang="en-US" cap="none" u="none" baseline="0">
                  <a:latin typeface="Osaka"/>
                  <a:ea typeface="Osaka"/>
                  <a:cs typeface="Osaka"/>
                </a:rPr>
                <a:t/>
              </a:r>
            </a:p>
          </xdr:txBody>
        </xdr:sp>
      </xdr:grpSp>
      <xdr:sp>
        <xdr:nvSpPr>
          <xdr:cNvPr id="9" name="AutoShape 10"/>
          <xdr:cNvSpPr>
            <a:spLocks/>
          </xdr:cNvSpPr>
        </xdr:nvSpPr>
        <xdr:spPr>
          <a:xfrm>
            <a:off x="1519" y="935"/>
            <a:ext cx="1996"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Osaka"/>
                <a:ea typeface="Osaka"/>
                <a:cs typeface="Osaka"/>
              </a:rPr>
              <a:t/>
            </a:r>
          </a:p>
        </xdr:txBody>
      </xdr:sp>
      <xdr:sp>
        <xdr:nvSpPr>
          <xdr:cNvPr id="12" name="AutoShape 13"/>
          <xdr:cNvSpPr>
            <a:spLocks/>
          </xdr:cNvSpPr>
        </xdr:nvSpPr>
        <xdr:spPr>
          <a:xfrm flipV="1">
            <a:off x="1474" y="981"/>
            <a:ext cx="0" cy="131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Osaka"/>
                <a:ea typeface="Osaka"/>
                <a:cs typeface="Osaka"/>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0</xdr:row>
      <xdr:rowOff>57150</xdr:rowOff>
    </xdr:from>
    <xdr:to>
      <xdr:col>11</xdr:col>
      <xdr:colOff>0</xdr:colOff>
      <xdr:row>21</xdr:row>
      <xdr:rowOff>85725</xdr:rowOff>
    </xdr:to>
    <xdr:grpSp>
      <xdr:nvGrpSpPr>
        <xdr:cNvPr id="1" name="Group 2"/>
        <xdr:cNvGrpSpPr>
          <a:grpSpLocks/>
        </xdr:cNvGrpSpPr>
      </xdr:nvGrpSpPr>
      <xdr:grpSpPr>
        <a:xfrm>
          <a:off x="8162925" y="57150"/>
          <a:ext cx="2943225" cy="4171950"/>
          <a:chOff x="782" y="3"/>
          <a:chExt cx="263" cy="397"/>
        </a:xfrm>
        <a:solidFill>
          <a:srgbClr val="FFFFFF"/>
        </a:solidFill>
      </xdr:grpSpPr>
      <xdr:sp>
        <xdr:nvSpPr>
          <xdr:cNvPr id="2" name="Polygon 3"/>
          <xdr:cNvSpPr>
            <a:spLocks/>
          </xdr:cNvSpPr>
        </xdr:nvSpPr>
        <xdr:spPr>
          <a:xfrm>
            <a:off x="815" y="19"/>
            <a:ext cx="134" cy="164"/>
          </a:xfrm>
          <a:custGeom>
            <a:pathLst>
              <a:path h="160" w="140">
                <a:moveTo>
                  <a:pt x="1" y="1"/>
                </a:moveTo>
                <a:lnTo>
                  <a:pt x="1" y="48"/>
                </a:lnTo>
                <a:lnTo>
                  <a:pt x="57" y="48"/>
                </a:lnTo>
                <a:lnTo>
                  <a:pt x="57" y="160"/>
                </a:lnTo>
                <a:lnTo>
                  <a:pt x="140" y="160"/>
                </a:lnTo>
                <a:lnTo>
                  <a:pt x="140" y="0"/>
                </a:lnTo>
                <a:lnTo>
                  <a:pt x="0" y="0"/>
                </a:lnTo>
              </a:path>
            </a:pathLst>
          </a:cu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3" name="Line 4"/>
          <xdr:cNvSpPr>
            <a:spLocks/>
          </xdr:cNvSpPr>
        </xdr:nvSpPr>
        <xdr:spPr>
          <a:xfrm>
            <a:off x="892" y="3"/>
            <a:ext cx="0" cy="19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4" name="Line 5"/>
          <xdr:cNvSpPr>
            <a:spLocks/>
          </xdr:cNvSpPr>
        </xdr:nvSpPr>
        <xdr:spPr>
          <a:xfrm>
            <a:off x="799" y="106"/>
            <a:ext cx="18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5" name="Line 6"/>
          <xdr:cNvSpPr>
            <a:spLocks/>
          </xdr:cNvSpPr>
        </xdr:nvSpPr>
        <xdr:spPr>
          <a:xfrm flipH="1" flipV="1">
            <a:off x="815" y="48"/>
            <a:ext cx="77" cy="5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6" name="TextBox 7"/>
          <xdr:cNvSpPr txBox="1">
            <a:spLocks noChangeArrowheads="1"/>
          </xdr:cNvSpPr>
        </xdr:nvSpPr>
        <xdr:spPr>
          <a:xfrm>
            <a:off x="793" y="36"/>
            <a:ext cx="28" cy="25"/>
          </a:xfrm>
          <a:prstGeom prst="rect">
            <a:avLst/>
          </a:prstGeom>
          <a:noFill/>
          <a:ln w="9525" cmpd="sng">
            <a:noFill/>
          </a:ln>
        </xdr:spPr>
        <xdr:txBody>
          <a:bodyPr vertOverflow="clip" wrap="square"/>
          <a:p>
            <a:pPr algn="l">
              <a:defRPr/>
            </a:pPr>
            <a:r>
              <a:rPr lang="en-US" cap="none" sz="1200" b="0" i="0" u="none" baseline="0">
                <a:latin typeface="Osaka"/>
                <a:ea typeface="Osaka"/>
                <a:cs typeface="Osaka"/>
              </a:rPr>
              <a:t>r1</a:t>
            </a:r>
          </a:p>
        </xdr:txBody>
      </xdr:sp>
      <xdr:sp>
        <xdr:nvSpPr>
          <xdr:cNvPr id="7" name="TextBox 8"/>
          <xdr:cNvSpPr txBox="1">
            <a:spLocks noChangeArrowheads="1"/>
          </xdr:cNvSpPr>
        </xdr:nvSpPr>
        <xdr:spPr>
          <a:xfrm>
            <a:off x="823" y="65"/>
            <a:ext cx="29" cy="26"/>
          </a:xfrm>
          <a:prstGeom prst="rect">
            <a:avLst/>
          </a:prstGeom>
          <a:noFill/>
          <a:ln w="9525" cmpd="sng">
            <a:noFill/>
          </a:ln>
        </xdr:spPr>
        <xdr:txBody>
          <a:bodyPr vertOverflow="clip" wrap="square"/>
          <a:p>
            <a:pPr algn="l">
              <a:defRPr/>
            </a:pPr>
            <a:r>
              <a:rPr lang="en-US" cap="none" sz="1200" b="0" i="0" u="none" baseline="0">
                <a:latin typeface="Osaka"/>
                <a:ea typeface="Osaka"/>
                <a:cs typeface="Osaka"/>
              </a:rPr>
              <a:t>r2</a:t>
            </a:r>
          </a:p>
        </xdr:txBody>
      </xdr:sp>
      <xdr:sp>
        <xdr:nvSpPr>
          <xdr:cNvPr id="8" name="TextBox 9"/>
          <xdr:cNvSpPr txBox="1">
            <a:spLocks noChangeArrowheads="1"/>
          </xdr:cNvSpPr>
        </xdr:nvSpPr>
        <xdr:spPr>
          <a:xfrm>
            <a:off x="847" y="84"/>
            <a:ext cx="29" cy="25"/>
          </a:xfrm>
          <a:prstGeom prst="rect">
            <a:avLst/>
          </a:prstGeom>
          <a:noFill/>
          <a:ln w="9525" cmpd="sng">
            <a:noFill/>
          </a:ln>
        </xdr:spPr>
        <xdr:txBody>
          <a:bodyPr vertOverflow="clip" wrap="square"/>
          <a:p>
            <a:pPr algn="l">
              <a:defRPr/>
            </a:pPr>
            <a:r>
              <a:rPr lang="en-US" cap="none" sz="1200" b="0" i="0" u="none" baseline="0">
                <a:latin typeface="Osaka"/>
                <a:ea typeface="Osaka"/>
                <a:cs typeface="Osaka"/>
              </a:rPr>
              <a:t>r3</a:t>
            </a:r>
          </a:p>
        </xdr:txBody>
      </xdr:sp>
      <xdr:sp>
        <xdr:nvSpPr>
          <xdr:cNvPr id="9" name="TextBox 10"/>
          <xdr:cNvSpPr txBox="1">
            <a:spLocks noChangeArrowheads="1"/>
          </xdr:cNvSpPr>
        </xdr:nvSpPr>
        <xdr:spPr>
          <a:xfrm>
            <a:off x="782" y="209"/>
            <a:ext cx="263" cy="191"/>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上図のように遮蔽によっては一つの放射状ラインが照射野辺縁と複数の交点をもつ場合がある。ことのとき処理は、次のような減算処理をする。
TMR(d,r)=TMR(d,r1)-TMR(d,r2)+TMR(d,r3)
計算シートへの記載の方法は次のようにします。
　</a:t>
            </a:r>
            <a:r>
              <a:rPr lang="en-US" cap="none" sz="900" b="0" i="0" u="none" baseline="0">
                <a:solidFill>
                  <a:srgbClr val="FF0000"/>
                </a:solidFill>
                <a:latin typeface="ＭＳ Ｐゴシック"/>
                <a:ea typeface="ＭＳ Ｐゴシック"/>
                <a:cs typeface="ＭＳ Ｐゴシック"/>
              </a:rPr>
              <a:t>r1：左の実測半径
　r2：下の減算半径
　r3：下の加算半径</a:t>
            </a:r>
            <a:r>
              <a:rPr lang="en-US" cap="none" sz="900" b="0" i="0" u="none" baseline="0">
                <a:latin typeface="ＭＳ Ｐゴシック"/>
                <a:ea typeface="ＭＳ Ｐゴシック"/>
                <a:cs typeface="ＭＳ Ｐゴシック"/>
              </a:rPr>
              <a:t>
の欄に半径距離を記入して下さい。</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48</xdr:row>
      <xdr:rowOff>152400</xdr:rowOff>
    </xdr:from>
    <xdr:to>
      <xdr:col>11</xdr:col>
      <xdr:colOff>171450</xdr:colOff>
      <xdr:row>53</xdr:row>
      <xdr:rowOff>66675</xdr:rowOff>
    </xdr:to>
    <xdr:sp>
      <xdr:nvSpPr>
        <xdr:cNvPr id="1" name="TextBox 1"/>
        <xdr:cNvSpPr txBox="1">
          <a:spLocks noChangeArrowheads="1"/>
        </xdr:cNvSpPr>
      </xdr:nvSpPr>
      <xdr:spPr>
        <a:xfrm>
          <a:off x="10296525" y="9305925"/>
          <a:ext cx="3648075" cy="838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Osaka"/>
              <a:ea typeface="Osaka"/>
              <a:cs typeface="Osaka"/>
            </a:rPr>
            <a:t>Mevatron MD2におけるceは不整形の平均半径を用い、rに対するScの関係より導いている。これは矩形におけるコリメータ反転効果を直接的には考慮していない。</a:t>
          </a:r>
        </a:p>
      </xdr:txBody>
    </xdr:sp>
    <xdr:clientData/>
  </xdr:twoCellAnchor>
  <xdr:twoCellAnchor>
    <xdr:from>
      <xdr:col>7</xdr:col>
      <xdr:colOff>752475</xdr:colOff>
      <xdr:row>0</xdr:row>
      <xdr:rowOff>0</xdr:rowOff>
    </xdr:from>
    <xdr:to>
      <xdr:col>10</xdr:col>
      <xdr:colOff>800100</xdr:colOff>
      <xdr:row>21</xdr:row>
      <xdr:rowOff>114300</xdr:rowOff>
    </xdr:to>
    <xdr:grpSp>
      <xdr:nvGrpSpPr>
        <xdr:cNvPr id="2" name="Group 2"/>
        <xdr:cNvGrpSpPr>
          <a:grpSpLocks/>
        </xdr:cNvGrpSpPr>
      </xdr:nvGrpSpPr>
      <xdr:grpSpPr>
        <a:xfrm>
          <a:off x="9572625" y="0"/>
          <a:ext cx="3762375" cy="4371975"/>
          <a:chOff x="782" y="3"/>
          <a:chExt cx="263" cy="397"/>
        </a:xfrm>
        <a:solidFill>
          <a:srgbClr val="FFFFFF"/>
        </a:solidFill>
      </xdr:grpSpPr>
      <xdr:sp>
        <xdr:nvSpPr>
          <xdr:cNvPr id="3" name="Polygon 3"/>
          <xdr:cNvSpPr>
            <a:spLocks/>
          </xdr:cNvSpPr>
        </xdr:nvSpPr>
        <xdr:spPr>
          <a:xfrm>
            <a:off x="815" y="19"/>
            <a:ext cx="134" cy="164"/>
          </a:xfrm>
          <a:custGeom>
            <a:pathLst>
              <a:path h="160" w="140">
                <a:moveTo>
                  <a:pt x="1" y="1"/>
                </a:moveTo>
                <a:lnTo>
                  <a:pt x="1" y="48"/>
                </a:lnTo>
                <a:lnTo>
                  <a:pt x="57" y="48"/>
                </a:lnTo>
                <a:lnTo>
                  <a:pt x="57" y="160"/>
                </a:lnTo>
                <a:lnTo>
                  <a:pt x="140" y="160"/>
                </a:lnTo>
                <a:lnTo>
                  <a:pt x="140" y="0"/>
                </a:lnTo>
                <a:lnTo>
                  <a:pt x="0" y="0"/>
                </a:lnTo>
              </a:path>
            </a:pathLst>
          </a:cu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4" name="Line 4"/>
          <xdr:cNvSpPr>
            <a:spLocks/>
          </xdr:cNvSpPr>
        </xdr:nvSpPr>
        <xdr:spPr>
          <a:xfrm>
            <a:off x="892" y="3"/>
            <a:ext cx="0" cy="19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5" name="Line 5"/>
          <xdr:cNvSpPr>
            <a:spLocks/>
          </xdr:cNvSpPr>
        </xdr:nvSpPr>
        <xdr:spPr>
          <a:xfrm>
            <a:off x="799" y="106"/>
            <a:ext cx="18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6" name="Line 6"/>
          <xdr:cNvSpPr>
            <a:spLocks/>
          </xdr:cNvSpPr>
        </xdr:nvSpPr>
        <xdr:spPr>
          <a:xfrm flipH="1" flipV="1">
            <a:off x="815" y="48"/>
            <a:ext cx="77" cy="5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7" name="TextBox 7"/>
          <xdr:cNvSpPr txBox="1">
            <a:spLocks noChangeArrowheads="1"/>
          </xdr:cNvSpPr>
        </xdr:nvSpPr>
        <xdr:spPr>
          <a:xfrm>
            <a:off x="793" y="36"/>
            <a:ext cx="28" cy="25"/>
          </a:xfrm>
          <a:prstGeom prst="rect">
            <a:avLst/>
          </a:prstGeom>
          <a:noFill/>
          <a:ln w="9525" cmpd="sng">
            <a:noFill/>
          </a:ln>
        </xdr:spPr>
        <xdr:txBody>
          <a:bodyPr vertOverflow="clip" wrap="square"/>
          <a:p>
            <a:pPr algn="l">
              <a:defRPr/>
            </a:pPr>
            <a:r>
              <a:rPr lang="en-US" cap="none" sz="1200" b="0" i="0" u="none" baseline="0">
                <a:latin typeface="Osaka"/>
                <a:ea typeface="Osaka"/>
                <a:cs typeface="Osaka"/>
              </a:rPr>
              <a:t>r1</a:t>
            </a:r>
          </a:p>
        </xdr:txBody>
      </xdr:sp>
      <xdr:sp>
        <xdr:nvSpPr>
          <xdr:cNvPr id="8" name="TextBox 8"/>
          <xdr:cNvSpPr txBox="1">
            <a:spLocks noChangeArrowheads="1"/>
          </xdr:cNvSpPr>
        </xdr:nvSpPr>
        <xdr:spPr>
          <a:xfrm>
            <a:off x="823" y="65"/>
            <a:ext cx="29" cy="26"/>
          </a:xfrm>
          <a:prstGeom prst="rect">
            <a:avLst/>
          </a:prstGeom>
          <a:noFill/>
          <a:ln w="9525" cmpd="sng">
            <a:noFill/>
          </a:ln>
        </xdr:spPr>
        <xdr:txBody>
          <a:bodyPr vertOverflow="clip" wrap="square"/>
          <a:p>
            <a:pPr algn="l">
              <a:defRPr/>
            </a:pPr>
            <a:r>
              <a:rPr lang="en-US" cap="none" sz="1200" b="0" i="0" u="none" baseline="0">
                <a:latin typeface="Osaka"/>
                <a:ea typeface="Osaka"/>
                <a:cs typeface="Osaka"/>
              </a:rPr>
              <a:t>r2</a:t>
            </a:r>
          </a:p>
        </xdr:txBody>
      </xdr:sp>
      <xdr:sp>
        <xdr:nvSpPr>
          <xdr:cNvPr id="9" name="TextBox 9"/>
          <xdr:cNvSpPr txBox="1">
            <a:spLocks noChangeArrowheads="1"/>
          </xdr:cNvSpPr>
        </xdr:nvSpPr>
        <xdr:spPr>
          <a:xfrm>
            <a:off x="847" y="84"/>
            <a:ext cx="29" cy="25"/>
          </a:xfrm>
          <a:prstGeom prst="rect">
            <a:avLst/>
          </a:prstGeom>
          <a:noFill/>
          <a:ln w="9525" cmpd="sng">
            <a:noFill/>
          </a:ln>
        </xdr:spPr>
        <xdr:txBody>
          <a:bodyPr vertOverflow="clip" wrap="square"/>
          <a:p>
            <a:pPr algn="l">
              <a:defRPr/>
            </a:pPr>
            <a:r>
              <a:rPr lang="en-US" cap="none" sz="1200" b="0" i="0" u="none" baseline="0">
                <a:latin typeface="Osaka"/>
                <a:ea typeface="Osaka"/>
                <a:cs typeface="Osaka"/>
              </a:rPr>
              <a:t>r3</a:t>
            </a:r>
          </a:p>
        </xdr:txBody>
      </xdr:sp>
      <xdr:sp>
        <xdr:nvSpPr>
          <xdr:cNvPr id="10" name="TextBox 10"/>
          <xdr:cNvSpPr txBox="1">
            <a:spLocks noChangeArrowheads="1"/>
          </xdr:cNvSpPr>
        </xdr:nvSpPr>
        <xdr:spPr>
          <a:xfrm>
            <a:off x="782" y="209"/>
            <a:ext cx="263" cy="191"/>
          </a:xfrm>
          <a:prstGeom prst="rect">
            <a:avLst/>
          </a:prstGeom>
          <a:solidFill>
            <a:srgbClr val="FFFFFF"/>
          </a:solidFill>
          <a:ln w="9525" cmpd="sng">
            <a:noFill/>
          </a:ln>
        </xdr:spPr>
        <xdr:txBody>
          <a:bodyPr vertOverflow="clip" wrap="square"/>
          <a:p>
            <a:pPr algn="l">
              <a:defRPr/>
            </a:pPr>
            <a:r>
              <a:rPr lang="en-US" cap="none" sz="1200" b="0" i="0" u="none" baseline="0">
                <a:latin typeface="Osaka"/>
                <a:ea typeface="Osaka"/>
                <a:cs typeface="Osaka"/>
              </a:rPr>
              <a:t>上図のように遮蔽によっては一つの放射状ラインが照射野辺縁と複数の交点をもつ場合がある。ことのとき処理は、次のような減算処理をする。
TMR(d,r)=TMR(d,r1)-TMR(d,r2)+TMR(d,r3)
計算シートへの記載の方法は次のようにします。
　</a:t>
            </a:r>
            <a:r>
              <a:rPr lang="en-US" cap="none" sz="1200" b="0" i="0" u="none" baseline="0">
                <a:solidFill>
                  <a:srgbClr val="FF0000"/>
                </a:solidFill>
                <a:latin typeface="Osaka"/>
                <a:ea typeface="Osaka"/>
                <a:cs typeface="Osaka"/>
              </a:rPr>
              <a:t>r1：左の実測半径
　r2：下の減算半径
　r3：下の加算半径</a:t>
            </a:r>
            <a:r>
              <a:rPr lang="en-US" cap="none" sz="1200" b="0" i="0" u="none" baseline="0">
                <a:latin typeface="Osaka"/>
                <a:ea typeface="Osaka"/>
                <a:cs typeface="Osaka"/>
              </a:rPr>
              <a:t>
の欄に半径距離を記入して下さい。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M1787"/>
  <sheetViews>
    <sheetView tabSelected="1" workbookViewId="0" topLeftCell="A1">
      <pane ySplit="10" topLeftCell="BM24" activePane="bottomLeft" state="frozen"/>
      <selection pane="topLeft" activeCell="A1" sqref="A1"/>
      <selection pane="bottomLeft" activeCell="M7" sqref="M7"/>
    </sheetView>
  </sheetViews>
  <sheetFormatPr defaultColWidth="8.796875" defaultRowHeight="15"/>
  <cols>
    <col min="1" max="1" width="11.59765625" style="10" customWidth="1"/>
    <col min="2" max="2" width="8.69921875" style="10" customWidth="1"/>
    <col min="3" max="13" width="8.5" style="10" bestFit="1" customWidth="1"/>
    <col min="14" max="16384" width="13" style="0" customWidth="1"/>
  </cols>
  <sheetData>
    <row r="1" spans="1:4" ht="27" customHeight="1">
      <c r="A1" s="13" t="s">
        <v>3</v>
      </c>
      <c r="B1" s="23"/>
      <c r="C1" s="9"/>
      <c r="D1" s="9"/>
    </row>
    <row r="2" spans="1:4" ht="27" customHeight="1">
      <c r="A2" s="11" t="s">
        <v>4</v>
      </c>
      <c r="B2" s="33" t="s">
        <v>38</v>
      </c>
      <c r="C2" s="9"/>
      <c r="D2" s="9"/>
    </row>
    <row r="3" spans="1:4" ht="27" customHeight="1">
      <c r="A3" s="11" t="s">
        <v>5</v>
      </c>
      <c r="B3" s="33" t="s">
        <v>37</v>
      </c>
      <c r="C3" s="9"/>
      <c r="D3" s="9"/>
    </row>
    <row r="4" spans="1:4" ht="27" customHeight="1">
      <c r="A4" s="11" t="s">
        <v>6</v>
      </c>
      <c r="B4" s="33" t="s">
        <v>36</v>
      </c>
      <c r="C4" s="9"/>
      <c r="D4" s="9"/>
    </row>
    <row r="5" ht="27" customHeight="1">
      <c r="A5" s="17" t="s">
        <v>11</v>
      </c>
    </row>
    <row r="6" ht="27" customHeight="1">
      <c r="A6" s="17" t="s">
        <v>14</v>
      </c>
    </row>
    <row r="7" spans="1:2" ht="27" customHeight="1">
      <c r="A7" s="17" t="s">
        <v>16</v>
      </c>
      <c r="B7" s="14"/>
    </row>
    <row r="9" spans="1:13" ht="14.25">
      <c r="A9" s="12" t="s">
        <v>12</v>
      </c>
      <c r="B9" s="10" t="s">
        <v>1</v>
      </c>
      <c r="C9" s="16">
        <v>4</v>
      </c>
      <c r="D9" s="16">
        <v>6</v>
      </c>
      <c r="E9" s="16">
        <v>8</v>
      </c>
      <c r="F9" s="16">
        <v>10</v>
      </c>
      <c r="G9" s="16">
        <v>12</v>
      </c>
      <c r="H9" s="16">
        <v>15</v>
      </c>
      <c r="I9" s="16">
        <v>20</v>
      </c>
      <c r="J9" s="16">
        <v>25</v>
      </c>
      <c r="K9" s="16">
        <v>30</v>
      </c>
      <c r="L9" s="16">
        <v>35</v>
      </c>
      <c r="M9" s="16">
        <v>40</v>
      </c>
    </row>
    <row r="10" spans="1:13" ht="14.25">
      <c r="A10" s="12" t="s">
        <v>13</v>
      </c>
      <c r="B10" s="10" t="s">
        <v>2</v>
      </c>
      <c r="C10" s="16">
        <f>C9*0.5611</f>
        <v>2.2444</v>
      </c>
      <c r="D10" s="16">
        <f aca="true" t="shared" si="0" ref="D10:M10">D9*0.5611</f>
        <v>3.3666</v>
      </c>
      <c r="E10" s="16">
        <f t="shared" si="0"/>
        <v>4.4888</v>
      </c>
      <c r="F10" s="16">
        <f t="shared" si="0"/>
        <v>5.611000000000001</v>
      </c>
      <c r="G10" s="16">
        <f t="shared" si="0"/>
        <v>6.7332</v>
      </c>
      <c r="H10" s="16">
        <f t="shared" si="0"/>
        <v>8.416500000000001</v>
      </c>
      <c r="I10" s="16">
        <f t="shared" si="0"/>
        <v>11.222000000000001</v>
      </c>
      <c r="J10" s="16">
        <f t="shared" si="0"/>
        <v>14.027500000000002</v>
      </c>
      <c r="K10" s="16">
        <f t="shared" si="0"/>
        <v>16.833000000000002</v>
      </c>
      <c r="L10" s="16">
        <f t="shared" si="0"/>
        <v>19.6385</v>
      </c>
      <c r="M10" s="16">
        <f t="shared" si="0"/>
        <v>22.444000000000003</v>
      </c>
    </row>
    <row r="11" spans="1:13" ht="14.25">
      <c r="A11" s="10" t="s">
        <v>0</v>
      </c>
      <c r="B11" s="20">
        <v>2.4</v>
      </c>
      <c r="C11" s="18">
        <v>1</v>
      </c>
      <c r="D11" s="18">
        <v>1</v>
      </c>
      <c r="E11" s="18">
        <v>1</v>
      </c>
      <c r="F11" s="18">
        <v>1</v>
      </c>
      <c r="G11" s="18">
        <v>1</v>
      </c>
      <c r="H11" s="18">
        <v>1</v>
      </c>
      <c r="I11" s="18">
        <v>1</v>
      </c>
      <c r="J11" s="18">
        <v>1</v>
      </c>
      <c r="K11" s="18">
        <v>1</v>
      </c>
      <c r="L11" s="18">
        <v>1</v>
      </c>
      <c r="M11" s="18">
        <v>1</v>
      </c>
    </row>
    <row r="12" spans="2:13" ht="14.25">
      <c r="B12" s="20">
        <v>2.5</v>
      </c>
      <c r="C12" s="18">
        <v>1</v>
      </c>
      <c r="D12" s="18">
        <v>1.0037</v>
      </c>
      <c r="E12" s="18">
        <v>1.0012</v>
      </c>
      <c r="F12" s="18">
        <v>0.9992</v>
      </c>
      <c r="G12" s="18">
        <v>0.9981</v>
      </c>
      <c r="H12" s="18">
        <v>1.0015</v>
      </c>
      <c r="I12" s="18">
        <v>1.001</v>
      </c>
      <c r="J12" s="18">
        <v>0.9992</v>
      </c>
      <c r="K12" s="18">
        <v>0.9989</v>
      </c>
      <c r="L12" s="18">
        <v>1.0014</v>
      </c>
      <c r="M12" s="18">
        <v>0.9995</v>
      </c>
    </row>
    <row r="13" spans="2:13" ht="14.25">
      <c r="B13" s="20">
        <v>2.6</v>
      </c>
      <c r="C13" s="18">
        <v>1.0009000000000001</v>
      </c>
      <c r="D13" s="18">
        <v>1.0018</v>
      </c>
      <c r="E13" s="18">
        <v>1</v>
      </c>
      <c r="F13" s="18">
        <v>0.9990000000000001</v>
      </c>
      <c r="G13" s="18">
        <v>1.0014</v>
      </c>
      <c r="H13" s="18">
        <v>1.001</v>
      </c>
      <c r="I13" s="18">
        <v>0.9990000000000001</v>
      </c>
      <c r="J13" s="18">
        <v>0.9997</v>
      </c>
      <c r="K13" s="18">
        <v>0.9998999999999999</v>
      </c>
      <c r="L13" s="18">
        <v>0.9998999999999999</v>
      </c>
      <c r="M13" s="18">
        <v>0.9998</v>
      </c>
    </row>
    <row r="14" spans="2:13" ht="14.25">
      <c r="B14" s="20">
        <v>2.7</v>
      </c>
      <c r="C14" s="18">
        <v>1.0027</v>
      </c>
      <c r="D14" s="18">
        <v>1.0037</v>
      </c>
      <c r="E14" s="18">
        <v>1.0011</v>
      </c>
      <c r="F14" s="18">
        <v>0.9990000000000001</v>
      </c>
      <c r="G14" s="18">
        <v>0.9995999999999999</v>
      </c>
      <c r="H14" s="18">
        <v>1.0042</v>
      </c>
      <c r="I14" s="18">
        <v>1.0002</v>
      </c>
      <c r="J14" s="18">
        <v>0.9997</v>
      </c>
      <c r="K14" s="18">
        <v>0.9989</v>
      </c>
      <c r="L14" s="18">
        <v>0.9987999999999999</v>
      </c>
      <c r="M14" s="18">
        <v>0.9995</v>
      </c>
    </row>
    <row r="15" spans="2:13" ht="14.25">
      <c r="B15" s="20">
        <v>2.8</v>
      </c>
      <c r="C15" s="18">
        <v>1.0016</v>
      </c>
      <c r="D15" s="18">
        <v>1.0026000000000002</v>
      </c>
      <c r="E15" s="18">
        <v>1.0018</v>
      </c>
      <c r="F15" s="18">
        <v>1.0008</v>
      </c>
      <c r="G15" s="18">
        <v>1.0031999999999999</v>
      </c>
      <c r="H15" s="18">
        <v>1.0011</v>
      </c>
      <c r="I15" s="18">
        <v>0.9987999999999999</v>
      </c>
      <c r="J15" s="18">
        <v>0.9976999999999999</v>
      </c>
      <c r="K15" s="18">
        <v>0.996</v>
      </c>
      <c r="L15" s="18">
        <v>0.9981</v>
      </c>
      <c r="M15" s="18">
        <v>0.9986</v>
      </c>
    </row>
    <row r="16" spans="2:13" ht="14.25">
      <c r="B16" s="20">
        <v>2.9</v>
      </c>
      <c r="C16" s="18">
        <v>1.0023</v>
      </c>
      <c r="D16" s="18">
        <v>1.0026000000000002</v>
      </c>
      <c r="E16" s="18">
        <v>1.0017</v>
      </c>
      <c r="F16" s="18">
        <v>0.9998999999999999</v>
      </c>
      <c r="G16" s="18">
        <v>0.9978</v>
      </c>
      <c r="H16" s="18">
        <v>1.0063</v>
      </c>
      <c r="I16" s="18">
        <v>0.9968</v>
      </c>
      <c r="J16" s="18">
        <v>0.9972</v>
      </c>
      <c r="K16" s="18">
        <v>0.9959</v>
      </c>
      <c r="L16" s="18">
        <v>0.9964</v>
      </c>
      <c r="M16" s="18">
        <v>0.9956999999999999</v>
      </c>
    </row>
    <row r="17" spans="2:13" ht="14.25">
      <c r="B17" s="20">
        <v>3</v>
      </c>
      <c r="C17" s="18">
        <v>0.9993000000000001</v>
      </c>
      <c r="D17" s="18">
        <v>0.9995</v>
      </c>
      <c r="E17" s="18">
        <v>0.9984999999999999</v>
      </c>
      <c r="F17" s="18">
        <v>0.9984999999999999</v>
      </c>
      <c r="G17" s="18">
        <v>0.9984000000000001</v>
      </c>
      <c r="H17" s="18">
        <v>0.9942</v>
      </c>
      <c r="I17" s="18">
        <v>0.9942</v>
      </c>
      <c r="J17" s="18">
        <v>0.9952</v>
      </c>
      <c r="K17" s="18">
        <v>0.9937999999999999</v>
      </c>
      <c r="L17" s="18">
        <v>0.9959</v>
      </c>
      <c r="M17" s="18">
        <v>0.9956</v>
      </c>
    </row>
    <row r="18" spans="2:13" ht="14.25">
      <c r="B18" s="20">
        <v>3.1</v>
      </c>
      <c r="C18" s="18">
        <v>0.9995999999999999</v>
      </c>
      <c r="D18" s="18">
        <v>0.9984999999999999</v>
      </c>
      <c r="E18" s="18">
        <v>0.9965</v>
      </c>
      <c r="F18" s="18">
        <v>0.9972</v>
      </c>
      <c r="G18" s="18">
        <v>0.9964</v>
      </c>
      <c r="H18" s="18">
        <v>0.9964</v>
      </c>
      <c r="I18" s="18">
        <v>0.9926</v>
      </c>
      <c r="J18" s="18">
        <v>0.9939</v>
      </c>
      <c r="K18" s="18">
        <v>0.9934999999999999</v>
      </c>
      <c r="L18" s="18">
        <v>0.995</v>
      </c>
      <c r="M18" s="18">
        <v>0.9937</v>
      </c>
    </row>
    <row r="19" spans="2:13" ht="14.25">
      <c r="B19" s="20">
        <v>3.2</v>
      </c>
      <c r="C19" s="18">
        <v>0.9952</v>
      </c>
      <c r="D19" s="18">
        <v>0.9998</v>
      </c>
      <c r="E19" s="18">
        <v>0.9965999999999999</v>
      </c>
      <c r="F19" s="18">
        <v>0.9954000000000001</v>
      </c>
      <c r="G19" s="18">
        <v>0.9942</v>
      </c>
      <c r="H19" s="18">
        <v>0.9976999999999999</v>
      </c>
      <c r="I19" s="18">
        <v>0.9936</v>
      </c>
      <c r="J19" s="18">
        <v>0.9939</v>
      </c>
      <c r="K19" s="18">
        <v>0.9925</v>
      </c>
      <c r="L19" s="18">
        <v>0.9937999999999999</v>
      </c>
      <c r="M19" s="18">
        <v>0.9933</v>
      </c>
    </row>
    <row r="20" spans="2:13" ht="14.25">
      <c r="B20" s="20">
        <v>3.3</v>
      </c>
      <c r="C20" s="18">
        <v>0.9952</v>
      </c>
      <c r="D20" s="18">
        <v>0.9951000000000001</v>
      </c>
      <c r="E20" s="18">
        <v>0.9968</v>
      </c>
      <c r="F20" s="18">
        <v>0.9963</v>
      </c>
      <c r="G20" s="18">
        <v>0.9959</v>
      </c>
      <c r="H20" s="18">
        <v>0.9944</v>
      </c>
      <c r="I20" s="18">
        <v>0.9912000000000001</v>
      </c>
      <c r="J20" s="18">
        <v>0.9917</v>
      </c>
      <c r="K20" s="18">
        <v>0.9904000000000001</v>
      </c>
      <c r="L20" s="18">
        <v>0.9915999999999999</v>
      </c>
      <c r="M20" s="18">
        <v>0.9926999999999999</v>
      </c>
    </row>
    <row r="21" spans="2:13" ht="14.25">
      <c r="B21" s="20">
        <v>3.4</v>
      </c>
      <c r="C21" s="18">
        <v>0.9925</v>
      </c>
      <c r="D21" s="18">
        <v>0.9965999999999999</v>
      </c>
      <c r="E21" s="18">
        <v>0.9934000000000001</v>
      </c>
      <c r="F21" s="18">
        <v>0.9947</v>
      </c>
      <c r="G21" s="18">
        <v>0.9940000000000001</v>
      </c>
      <c r="H21" s="18">
        <v>0.9956999999999999</v>
      </c>
      <c r="I21" s="18">
        <v>0.9886</v>
      </c>
      <c r="J21" s="18">
        <v>0.9902</v>
      </c>
      <c r="K21" s="18">
        <v>0.9892</v>
      </c>
      <c r="L21" s="18">
        <v>0.9904999999999999</v>
      </c>
      <c r="M21" s="18">
        <v>0.9906999999999999</v>
      </c>
    </row>
    <row r="22" spans="2:13" ht="14.25">
      <c r="B22" s="20">
        <v>3.5</v>
      </c>
      <c r="C22" s="18">
        <v>0.9895</v>
      </c>
      <c r="D22" s="18">
        <v>0.9925</v>
      </c>
      <c r="E22" s="18">
        <v>0.9934999999999999</v>
      </c>
      <c r="F22" s="18">
        <v>0.993</v>
      </c>
      <c r="G22" s="18">
        <v>0.9893000000000001</v>
      </c>
      <c r="H22" s="18">
        <v>0.9904000000000001</v>
      </c>
      <c r="I22" s="18">
        <v>0.9887</v>
      </c>
      <c r="J22" s="18">
        <v>0.9894</v>
      </c>
      <c r="K22" s="18">
        <v>0.9881</v>
      </c>
      <c r="L22" s="18">
        <v>0.9893000000000001</v>
      </c>
      <c r="M22" s="18">
        <v>0.9887999999999999</v>
      </c>
    </row>
    <row r="23" spans="2:13" ht="14.25">
      <c r="B23" s="20">
        <v>3.6</v>
      </c>
      <c r="C23" s="18">
        <v>0.9911</v>
      </c>
      <c r="D23" s="18">
        <v>0.9925</v>
      </c>
      <c r="E23" s="18">
        <v>0.9890000000000001</v>
      </c>
      <c r="F23" s="18">
        <v>0.9911</v>
      </c>
      <c r="G23" s="18">
        <v>0.9881</v>
      </c>
      <c r="H23" s="18">
        <v>0.9918</v>
      </c>
      <c r="I23" s="18">
        <v>0.9879000000000001</v>
      </c>
      <c r="J23" s="18">
        <v>0.9882</v>
      </c>
      <c r="K23" s="18">
        <v>0.9869</v>
      </c>
      <c r="L23" s="18">
        <v>0.9889</v>
      </c>
      <c r="M23" s="18">
        <v>0.9879000000000001</v>
      </c>
    </row>
    <row r="24" spans="2:13" ht="14.25">
      <c r="B24" s="20">
        <v>3.7</v>
      </c>
      <c r="C24" s="18">
        <v>0.9853000000000001</v>
      </c>
      <c r="D24" s="18">
        <v>0.9881</v>
      </c>
      <c r="E24" s="18">
        <v>0.9891</v>
      </c>
      <c r="F24" s="18">
        <v>0.9861</v>
      </c>
      <c r="G24" s="18">
        <v>0.9851000000000001</v>
      </c>
      <c r="H24" s="18">
        <v>0.9879000000000001</v>
      </c>
      <c r="I24" s="18">
        <v>0.9854</v>
      </c>
      <c r="J24" s="18">
        <v>0.9868000000000001</v>
      </c>
      <c r="K24" s="18">
        <v>0.9849</v>
      </c>
      <c r="L24" s="18">
        <v>0.9859</v>
      </c>
      <c r="M24" s="18">
        <v>0.9854</v>
      </c>
    </row>
    <row r="25" spans="2:13" ht="14.25">
      <c r="B25" s="20">
        <v>3.8</v>
      </c>
      <c r="C25" s="18">
        <v>0.9828</v>
      </c>
      <c r="D25" s="18">
        <v>0.9886</v>
      </c>
      <c r="E25" s="18">
        <v>0.9873000000000001</v>
      </c>
      <c r="F25" s="18">
        <v>0.9873000000000001</v>
      </c>
      <c r="G25" s="18">
        <v>0.9845</v>
      </c>
      <c r="H25" s="18">
        <v>0.9858</v>
      </c>
      <c r="I25" s="18">
        <v>0.9840000000000001</v>
      </c>
      <c r="J25" s="18">
        <v>0.9839</v>
      </c>
      <c r="K25" s="18">
        <v>0.9833</v>
      </c>
      <c r="L25" s="18">
        <v>0.9847</v>
      </c>
      <c r="M25" s="18">
        <v>0.9842</v>
      </c>
    </row>
    <row r="26" spans="2:13" ht="14.25">
      <c r="B26" s="20">
        <v>3.9</v>
      </c>
      <c r="C26" s="18">
        <v>0.9799</v>
      </c>
      <c r="D26" s="18">
        <v>0.9843999999999999</v>
      </c>
      <c r="E26" s="18">
        <v>0.9848</v>
      </c>
      <c r="F26" s="18">
        <v>0.9825</v>
      </c>
      <c r="G26" s="18">
        <v>0.9823999999999999</v>
      </c>
      <c r="H26" s="18">
        <v>0.9854</v>
      </c>
      <c r="I26" s="18">
        <v>0.9821</v>
      </c>
      <c r="J26" s="18">
        <v>0.9825</v>
      </c>
      <c r="K26" s="18">
        <v>0.9813</v>
      </c>
      <c r="L26" s="18">
        <v>0.9840000000000001</v>
      </c>
      <c r="M26" s="18">
        <v>0.9833</v>
      </c>
    </row>
    <row r="27" spans="2:13" ht="14.25">
      <c r="B27" s="20">
        <v>4</v>
      </c>
      <c r="C27" s="18">
        <v>0.9777</v>
      </c>
      <c r="D27" s="18">
        <v>0.9841</v>
      </c>
      <c r="E27" s="18">
        <v>0.9811</v>
      </c>
      <c r="F27" s="18">
        <v>0.9815999999999999</v>
      </c>
      <c r="G27" s="18">
        <v>0.9790000000000001</v>
      </c>
      <c r="H27" s="18">
        <v>0.9843999999999999</v>
      </c>
      <c r="I27" s="18">
        <v>0.9802</v>
      </c>
      <c r="J27" s="18">
        <v>0.9802</v>
      </c>
      <c r="K27" s="18">
        <v>0.9798</v>
      </c>
      <c r="L27" s="18">
        <v>0.9812000000000001</v>
      </c>
      <c r="M27" s="18">
        <v>0.9806999999999999</v>
      </c>
    </row>
    <row r="28" spans="2:13" ht="14.25">
      <c r="B28" s="20">
        <v>4.1</v>
      </c>
      <c r="C28" s="18">
        <v>0.9761</v>
      </c>
      <c r="D28" s="18">
        <v>0.9782</v>
      </c>
      <c r="E28" s="18">
        <v>0.9799</v>
      </c>
      <c r="F28" s="18">
        <v>0.9772</v>
      </c>
      <c r="G28" s="18">
        <v>0.9792000000000001</v>
      </c>
      <c r="H28" s="18">
        <v>0.9804999999999999</v>
      </c>
      <c r="I28" s="18">
        <v>0.9783</v>
      </c>
      <c r="J28" s="18">
        <v>0.9790000000000001</v>
      </c>
      <c r="K28" s="18">
        <v>0.9778</v>
      </c>
      <c r="L28" s="18">
        <v>0.9804999999999999</v>
      </c>
      <c r="M28" s="18">
        <v>0.9791</v>
      </c>
    </row>
    <row r="29" spans="2:13" ht="14.25">
      <c r="B29" s="20">
        <v>4.2</v>
      </c>
      <c r="C29" s="18">
        <v>0.9721</v>
      </c>
      <c r="D29" s="18">
        <v>0.9784999999999999</v>
      </c>
      <c r="E29" s="18">
        <v>0.9747</v>
      </c>
      <c r="F29" s="18">
        <v>0.9758</v>
      </c>
      <c r="G29" s="18">
        <v>0.9734</v>
      </c>
      <c r="H29" s="18">
        <v>0.9788</v>
      </c>
      <c r="I29" s="18">
        <v>0.9763</v>
      </c>
      <c r="J29" s="18">
        <v>0.9775</v>
      </c>
      <c r="K29" s="18">
        <v>0.9765999999999999</v>
      </c>
      <c r="L29" s="18">
        <v>0.977</v>
      </c>
      <c r="M29" s="18">
        <v>0.9776</v>
      </c>
    </row>
    <row r="30" spans="2:13" ht="14.25">
      <c r="B30" s="20">
        <v>4.3</v>
      </c>
      <c r="C30" s="18">
        <v>0.9704999999999999</v>
      </c>
      <c r="D30" s="18">
        <v>0.9725</v>
      </c>
      <c r="E30" s="18">
        <v>0.9752</v>
      </c>
      <c r="F30" s="18">
        <v>0.9734999999999999</v>
      </c>
      <c r="G30" s="18">
        <v>0.9748</v>
      </c>
      <c r="H30" s="18">
        <v>0.9751000000000001</v>
      </c>
      <c r="I30" s="18">
        <v>0.9743999999999999</v>
      </c>
      <c r="J30" s="18">
        <v>0.9745999999999999</v>
      </c>
      <c r="K30" s="18">
        <v>0.9741</v>
      </c>
      <c r="L30" s="18">
        <v>0.9762000000000001</v>
      </c>
      <c r="M30" s="18">
        <v>0.9765999999999999</v>
      </c>
    </row>
    <row r="31" spans="2:13" ht="14.25">
      <c r="B31" s="20">
        <v>4.4</v>
      </c>
      <c r="C31" s="18">
        <v>0.9676</v>
      </c>
      <c r="D31" s="18">
        <v>0.9739</v>
      </c>
      <c r="E31" s="18">
        <v>0.971</v>
      </c>
      <c r="F31" s="18">
        <v>0.9722</v>
      </c>
      <c r="G31" s="18">
        <v>0.9714</v>
      </c>
      <c r="H31" s="18">
        <v>0.9765</v>
      </c>
      <c r="I31" s="18">
        <v>0.9729000000000001</v>
      </c>
      <c r="J31" s="18">
        <v>0.9747</v>
      </c>
      <c r="K31" s="18">
        <v>0.9741</v>
      </c>
      <c r="L31" s="18">
        <v>0.9745</v>
      </c>
      <c r="M31" s="18">
        <v>0.9743</v>
      </c>
    </row>
    <row r="32" spans="2:13" ht="14.25">
      <c r="B32" s="20">
        <v>4.5</v>
      </c>
      <c r="C32" s="18">
        <v>0.9620000000000001</v>
      </c>
      <c r="D32" s="18">
        <v>0.9673999999999999</v>
      </c>
      <c r="E32" s="18">
        <v>0.9722</v>
      </c>
      <c r="F32" s="18">
        <v>0.9743</v>
      </c>
      <c r="G32" s="18">
        <v>0.9717</v>
      </c>
      <c r="H32" s="18">
        <v>0.9754</v>
      </c>
      <c r="I32" s="18">
        <v>0.9716</v>
      </c>
      <c r="J32" s="18">
        <v>0.9726</v>
      </c>
      <c r="K32" s="18">
        <v>0.9726</v>
      </c>
      <c r="L32" s="18">
        <v>0.9739</v>
      </c>
      <c r="M32" s="18">
        <v>0.9727</v>
      </c>
    </row>
    <row r="33" spans="2:13" ht="14.25">
      <c r="B33" s="20">
        <v>4.6</v>
      </c>
      <c r="C33" s="18">
        <v>0.9621</v>
      </c>
      <c r="D33" s="18">
        <v>0.9690000000000001</v>
      </c>
      <c r="E33" s="18">
        <v>0.9662999999999999</v>
      </c>
      <c r="F33" s="18">
        <v>0.9651000000000001</v>
      </c>
      <c r="G33" s="18">
        <v>0.9652</v>
      </c>
      <c r="H33" s="18">
        <v>0.9723</v>
      </c>
      <c r="I33" s="18">
        <v>0.9702</v>
      </c>
      <c r="J33" s="18">
        <v>0.9697</v>
      </c>
      <c r="K33" s="18">
        <v>0.9706999999999999</v>
      </c>
      <c r="L33" s="18">
        <v>0.9712000000000001</v>
      </c>
      <c r="M33" s="18">
        <v>0.9714</v>
      </c>
    </row>
    <row r="34" spans="2:13" ht="14.25">
      <c r="B34" s="20">
        <v>4.7</v>
      </c>
      <c r="C34" s="18">
        <v>0.9589</v>
      </c>
      <c r="D34" s="18">
        <v>0.9629000000000001</v>
      </c>
      <c r="E34" s="18">
        <v>0.9641</v>
      </c>
      <c r="F34" s="18">
        <v>0.9621999999999999</v>
      </c>
      <c r="G34" s="18">
        <v>0.9640000000000001</v>
      </c>
      <c r="H34" s="18">
        <v>0.9688</v>
      </c>
      <c r="I34" s="18">
        <v>0.9666</v>
      </c>
      <c r="J34" s="18">
        <v>0.9679000000000001</v>
      </c>
      <c r="K34" s="18">
        <v>0.9679000000000001</v>
      </c>
      <c r="L34" s="18">
        <v>0.9699</v>
      </c>
      <c r="M34" s="18">
        <v>0.9711</v>
      </c>
    </row>
    <row r="35" spans="2:13" ht="14.25">
      <c r="B35" s="20">
        <v>4.8</v>
      </c>
      <c r="C35" s="18">
        <v>0.9561</v>
      </c>
      <c r="D35" s="18">
        <v>0.9651000000000001</v>
      </c>
      <c r="E35" s="18">
        <v>0.9618000000000001</v>
      </c>
      <c r="F35" s="18">
        <v>0.9620000000000001</v>
      </c>
      <c r="G35" s="18">
        <v>0.9625</v>
      </c>
      <c r="H35" s="18">
        <v>0.9640000000000001</v>
      </c>
      <c r="I35" s="18">
        <v>0.9645</v>
      </c>
      <c r="J35" s="18">
        <v>0.9673</v>
      </c>
      <c r="K35" s="18">
        <v>0.9676</v>
      </c>
      <c r="L35" s="18">
        <v>0.9697</v>
      </c>
      <c r="M35" s="18">
        <v>0.9695</v>
      </c>
    </row>
    <row r="36" spans="2:13" ht="14.25">
      <c r="B36" s="20">
        <v>4.9</v>
      </c>
      <c r="C36" s="18">
        <v>0.9508</v>
      </c>
      <c r="D36" s="18">
        <v>0.9577</v>
      </c>
      <c r="E36" s="18">
        <v>0.9584999999999999</v>
      </c>
      <c r="F36" s="18">
        <v>0.9581000000000001</v>
      </c>
      <c r="G36" s="18">
        <v>0.9595</v>
      </c>
      <c r="H36" s="18">
        <v>0.9632</v>
      </c>
      <c r="I36" s="18">
        <v>0.9625</v>
      </c>
      <c r="J36" s="18">
        <v>0.9658</v>
      </c>
      <c r="K36" s="18">
        <v>0.9662999999999999</v>
      </c>
      <c r="L36" s="18">
        <v>0.9676</v>
      </c>
      <c r="M36" s="18">
        <v>0.9671</v>
      </c>
    </row>
    <row r="37" spans="2:13" ht="14.25">
      <c r="B37" s="20">
        <v>5</v>
      </c>
      <c r="C37" s="18">
        <v>0.9505</v>
      </c>
      <c r="D37" s="18">
        <v>0.9556</v>
      </c>
      <c r="E37" s="18">
        <v>0.9586</v>
      </c>
      <c r="F37" s="18">
        <v>0.9595999999999999</v>
      </c>
      <c r="G37" s="18">
        <v>0.9590000000000001</v>
      </c>
      <c r="H37" s="18">
        <v>0.9603</v>
      </c>
      <c r="I37" s="18">
        <v>0.9599</v>
      </c>
      <c r="J37" s="18">
        <v>0.9625</v>
      </c>
      <c r="K37" s="18">
        <v>0.9629000000000001</v>
      </c>
      <c r="L37" s="18">
        <v>0.9649</v>
      </c>
      <c r="M37" s="18">
        <v>0.9654</v>
      </c>
    </row>
    <row r="38" spans="2:13" ht="14.25">
      <c r="B38" s="20">
        <v>5.1</v>
      </c>
      <c r="C38" s="18">
        <v>0.9451</v>
      </c>
      <c r="D38" s="18">
        <v>0.95</v>
      </c>
      <c r="E38" s="18">
        <v>0.9521999999999999</v>
      </c>
      <c r="F38" s="18">
        <v>0.9545999999999999</v>
      </c>
      <c r="G38" s="18">
        <v>0.9575</v>
      </c>
      <c r="H38" s="18">
        <v>0.9632</v>
      </c>
      <c r="I38" s="18">
        <v>0.9595</v>
      </c>
      <c r="J38" s="18">
        <v>0.9620000000000001</v>
      </c>
      <c r="K38" s="18">
        <v>0.9619</v>
      </c>
      <c r="L38" s="18">
        <v>0.9629000000000001</v>
      </c>
      <c r="M38" s="18">
        <v>0.963</v>
      </c>
    </row>
    <row r="39" spans="2:13" ht="14.25">
      <c r="B39" s="20">
        <v>5.2</v>
      </c>
      <c r="C39" s="18">
        <v>0.9434999999999999</v>
      </c>
      <c r="D39" s="18">
        <v>0.9521999999999999</v>
      </c>
      <c r="E39" s="18">
        <v>0.9533</v>
      </c>
      <c r="F39" s="18">
        <v>0.9521999999999999</v>
      </c>
      <c r="G39" s="18">
        <v>0.9518000000000001</v>
      </c>
      <c r="H39" s="18">
        <v>0.9556999999999999</v>
      </c>
      <c r="I39" s="18">
        <v>0.9561</v>
      </c>
      <c r="J39" s="18">
        <v>0.9595</v>
      </c>
      <c r="K39" s="18">
        <v>0.9595</v>
      </c>
      <c r="L39" s="18">
        <v>0.9611</v>
      </c>
      <c r="M39" s="18">
        <v>0.9616</v>
      </c>
    </row>
    <row r="40" spans="2:13" ht="14.25">
      <c r="B40" s="20">
        <v>5.3</v>
      </c>
      <c r="C40" s="18">
        <v>0.94</v>
      </c>
      <c r="D40" s="18">
        <v>0.9478</v>
      </c>
      <c r="E40" s="18">
        <v>0.9505</v>
      </c>
      <c r="F40" s="18">
        <v>0.9512999999999999</v>
      </c>
      <c r="G40" s="18">
        <v>0.9521999999999999</v>
      </c>
      <c r="H40" s="18">
        <v>0.9588</v>
      </c>
      <c r="I40" s="18">
        <v>0.9556999999999999</v>
      </c>
      <c r="J40" s="18">
        <v>0.9581000000000001</v>
      </c>
      <c r="K40" s="18">
        <v>0.9589</v>
      </c>
      <c r="L40" s="18">
        <v>0.9601000000000001</v>
      </c>
      <c r="M40" s="18">
        <v>0.9595999999999999</v>
      </c>
    </row>
    <row r="41" spans="2:13" ht="14.25">
      <c r="B41" s="20">
        <v>5.4</v>
      </c>
      <c r="C41" s="18">
        <v>0.9398000000000001</v>
      </c>
      <c r="D41" s="18">
        <v>0.9458</v>
      </c>
      <c r="E41" s="18">
        <v>0.9472</v>
      </c>
      <c r="F41" s="18">
        <v>0.9470999999999999</v>
      </c>
      <c r="G41" s="18">
        <v>0.9476</v>
      </c>
      <c r="H41" s="18">
        <v>0.9503</v>
      </c>
      <c r="I41" s="18">
        <v>0.9518000000000001</v>
      </c>
      <c r="J41" s="18">
        <v>0.9565</v>
      </c>
      <c r="K41" s="18">
        <v>0.956</v>
      </c>
      <c r="L41" s="18">
        <v>0.9573</v>
      </c>
      <c r="M41" s="18">
        <v>0.9578</v>
      </c>
    </row>
    <row r="42" spans="2:13" ht="14.25">
      <c r="B42" s="20">
        <v>5.5</v>
      </c>
      <c r="C42" s="18">
        <v>0.9359000000000001</v>
      </c>
      <c r="D42" s="18">
        <v>0.943</v>
      </c>
      <c r="E42" s="18">
        <v>0.9455</v>
      </c>
      <c r="F42" s="18">
        <v>0.9472</v>
      </c>
      <c r="G42" s="18">
        <v>0.9476</v>
      </c>
      <c r="H42" s="18">
        <v>0.9515</v>
      </c>
      <c r="I42" s="18">
        <v>0.9501999999999999</v>
      </c>
      <c r="J42" s="18">
        <v>0.9548000000000001</v>
      </c>
      <c r="K42" s="18">
        <v>0.9547</v>
      </c>
      <c r="L42" s="18">
        <v>0.9553</v>
      </c>
      <c r="M42" s="18">
        <v>0.956</v>
      </c>
    </row>
    <row r="43" spans="2:13" ht="14.25">
      <c r="B43" s="20">
        <v>5.6</v>
      </c>
      <c r="C43" s="18">
        <v>0.9335</v>
      </c>
      <c r="D43" s="18">
        <v>0.9407</v>
      </c>
      <c r="E43" s="18">
        <v>0.9447</v>
      </c>
      <c r="F43" s="18">
        <v>0.943</v>
      </c>
      <c r="G43" s="18">
        <v>0.9448000000000001</v>
      </c>
      <c r="H43" s="18">
        <v>0.9509000000000001</v>
      </c>
      <c r="I43" s="18">
        <v>0.9498000000000001</v>
      </c>
      <c r="J43" s="18">
        <v>0.9528</v>
      </c>
      <c r="K43" s="18">
        <v>0.9529000000000001</v>
      </c>
      <c r="L43" s="18">
        <v>0.9559000000000001</v>
      </c>
      <c r="M43" s="18">
        <v>0.9553</v>
      </c>
    </row>
    <row r="44" spans="2:13" ht="14.25">
      <c r="B44" s="20">
        <v>5.7</v>
      </c>
      <c r="C44" s="18">
        <v>0.9292</v>
      </c>
      <c r="D44" s="18">
        <v>0.9368000000000001</v>
      </c>
      <c r="E44" s="18">
        <v>0.9420000000000001</v>
      </c>
      <c r="F44" s="18">
        <v>0.9436</v>
      </c>
      <c r="G44" s="18">
        <v>0.9436</v>
      </c>
      <c r="H44" s="18">
        <v>0.9492</v>
      </c>
      <c r="I44" s="18">
        <v>0.9475</v>
      </c>
      <c r="J44" s="18">
        <v>0.9495999999999999</v>
      </c>
      <c r="K44" s="18">
        <v>0.9508</v>
      </c>
      <c r="L44" s="18">
        <v>0.9518000000000001</v>
      </c>
      <c r="M44" s="18">
        <v>0.9515</v>
      </c>
    </row>
    <row r="45" spans="2:13" ht="14.25">
      <c r="B45" s="20">
        <v>5.8</v>
      </c>
      <c r="C45" s="18">
        <v>0.9281</v>
      </c>
      <c r="D45" s="18">
        <v>0.9346</v>
      </c>
      <c r="E45" s="18">
        <v>0.9378</v>
      </c>
      <c r="F45" s="18">
        <v>0.9398000000000001</v>
      </c>
      <c r="G45" s="18">
        <v>0.9415</v>
      </c>
      <c r="H45" s="18">
        <v>0.9493</v>
      </c>
      <c r="I45" s="18">
        <v>0.9457</v>
      </c>
      <c r="J45" s="18">
        <v>0.9478</v>
      </c>
      <c r="K45" s="18">
        <v>0.9487000000000001</v>
      </c>
      <c r="L45" s="18">
        <v>0.95</v>
      </c>
      <c r="M45" s="18">
        <v>0.9494</v>
      </c>
    </row>
    <row r="46" spans="2:13" ht="14.25">
      <c r="B46" s="20">
        <v>5.9</v>
      </c>
      <c r="C46" s="18">
        <v>0.9215000000000001</v>
      </c>
      <c r="D46" s="18">
        <v>0.9304000000000001</v>
      </c>
      <c r="E46" s="18">
        <v>0.9366</v>
      </c>
      <c r="F46" s="18">
        <v>0.9401999999999999</v>
      </c>
      <c r="G46" s="18">
        <v>0.9393</v>
      </c>
      <c r="H46" s="18">
        <v>0.9418000000000001</v>
      </c>
      <c r="I46" s="18">
        <v>0.9418000000000001</v>
      </c>
      <c r="J46" s="18">
        <v>0.9460999999999999</v>
      </c>
      <c r="K46" s="18">
        <v>0.9473</v>
      </c>
      <c r="L46" s="18">
        <v>0.9492</v>
      </c>
      <c r="M46" s="18">
        <v>0.9503</v>
      </c>
    </row>
    <row r="47" spans="2:13" ht="14.25">
      <c r="B47" s="20">
        <v>6</v>
      </c>
      <c r="C47" s="18">
        <v>0.9231999999999999</v>
      </c>
      <c r="D47" s="18">
        <v>0.9329999999999999</v>
      </c>
      <c r="E47" s="18">
        <v>0.937</v>
      </c>
      <c r="F47" s="18">
        <v>0.9351999999999999</v>
      </c>
      <c r="G47" s="18">
        <v>0.9373999999999999</v>
      </c>
      <c r="H47" s="18">
        <v>0.9394</v>
      </c>
      <c r="I47" s="18">
        <v>0.9407</v>
      </c>
      <c r="J47" s="18">
        <v>0.9440999999999999</v>
      </c>
      <c r="K47" s="18">
        <v>0.9440999999999999</v>
      </c>
      <c r="L47" s="18">
        <v>0.9469</v>
      </c>
      <c r="M47" s="18">
        <v>0.9476</v>
      </c>
    </row>
    <row r="48" spans="2:13" ht="14.25">
      <c r="B48" s="20">
        <v>6.1</v>
      </c>
      <c r="C48" s="18">
        <v>0.9179999999999999</v>
      </c>
      <c r="D48" s="18">
        <v>0.9274</v>
      </c>
      <c r="E48" s="18">
        <v>0.9304000000000001</v>
      </c>
      <c r="F48" s="18">
        <v>0.9345</v>
      </c>
      <c r="G48" s="18">
        <v>0.9349</v>
      </c>
      <c r="H48" s="18">
        <v>0.9423999999999999</v>
      </c>
      <c r="I48" s="18">
        <v>0.9401</v>
      </c>
      <c r="J48" s="18">
        <v>0.9423</v>
      </c>
      <c r="K48" s="18">
        <v>0.9419</v>
      </c>
      <c r="L48" s="18">
        <v>0.945</v>
      </c>
      <c r="M48" s="18">
        <v>0.9462</v>
      </c>
    </row>
    <row r="49" spans="2:13" ht="14.25">
      <c r="B49" s="20">
        <v>6.2</v>
      </c>
      <c r="C49" s="18">
        <v>0.9172</v>
      </c>
      <c r="D49" s="18">
        <v>0.925</v>
      </c>
      <c r="E49" s="18">
        <v>0.9327</v>
      </c>
      <c r="F49" s="18">
        <v>0.9323</v>
      </c>
      <c r="G49" s="18">
        <v>0.9337000000000001</v>
      </c>
      <c r="H49" s="18">
        <v>0.9377</v>
      </c>
      <c r="I49" s="18">
        <v>0.9365000000000001</v>
      </c>
      <c r="J49" s="18">
        <v>0.9398000000000001</v>
      </c>
      <c r="K49" s="18">
        <v>0.9415</v>
      </c>
      <c r="L49" s="18">
        <v>0.9444</v>
      </c>
      <c r="M49" s="18">
        <v>0.9447</v>
      </c>
    </row>
    <row r="50" spans="2:13" ht="14.25">
      <c r="B50" s="20">
        <v>6.3</v>
      </c>
      <c r="C50" s="18">
        <v>0.915</v>
      </c>
      <c r="D50" s="18">
        <v>0.9253</v>
      </c>
      <c r="E50" s="18">
        <v>0.9259999999999999</v>
      </c>
      <c r="F50" s="18">
        <v>0.9286</v>
      </c>
      <c r="G50" s="18">
        <v>0.9301</v>
      </c>
      <c r="H50" s="18">
        <v>0.9375</v>
      </c>
      <c r="I50" s="18">
        <v>0.9358</v>
      </c>
      <c r="J50" s="18">
        <v>0.9383</v>
      </c>
      <c r="K50" s="18">
        <v>0.9393</v>
      </c>
      <c r="L50" s="18">
        <v>0.9418000000000001</v>
      </c>
      <c r="M50" s="18">
        <v>0.9422</v>
      </c>
    </row>
    <row r="51" spans="2:13" ht="14.25">
      <c r="B51" s="20">
        <v>6.4</v>
      </c>
      <c r="C51" s="18">
        <v>0.909</v>
      </c>
      <c r="D51" s="18">
        <v>0.9181999999999999</v>
      </c>
      <c r="E51" s="18">
        <v>0.9264</v>
      </c>
      <c r="F51" s="18">
        <v>0.9261</v>
      </c>
      <c r="G51" s="18">
        <v>0.9267</v>
      </c>
      <c r="H51" s="18">
        <v>0.9334</v>
      </c>
      <c r="I51" s="18">
        <v>0.9343</v>
      </c>
      <c r="J51" s="18">
        <v>0.9386</v>
      </c>
      <c r="K51" s="18">
        <v>0.9386</v>
      </c>
      <c r="L51" s="18">
        <v>0.9409000000000001</v>
      </c>
      <c r="M51" s="18">
        <v>0.9406</v>
      </c>
    </row>
    <row r="52" spans="2:13" ht="14.25">
      <c r="B52" s="20">
        <v>6.5</v>
      </c>
      <c r="C52" s="18">
        <v>0.9059</v>
      </c>
      <c r="D52" s="18">
        <v>0.9177</v>
      </c>
      <c r="E52" s="18">
        <v>0.9227</v>
      </c>
      <c r="F52" s="18">
        <v>0.9244</v>
      </c>
      <c r="G52" s="18">
        <v>0.9269</v>
      </c>
      <c r="H52" s="18">
        <v>0.9318000000000001</v>
      </c>
      <c r="I52" s="18">
        <v>0.9334</v>
      </c>
      <c r="J52" s="18">
        <v>0.9351</v>
      </c>
      <c r="K52" s="18">
        <v>0.9359000000000001</v>
      </c>
      <c r="L52" s="18">
        <v>0.9388</v>
      </c>
      <c r="M52" s="18">
        <v>0.9397</v>
      </c>
    </row>
    <row r="53" spans="2:13" ht="14.25">
      <c r="B53" s="20">
        <v>6.6</v>
      </c>
      <c r="C53" s="18">
        <v>0.9031999999999999</v>
      </c>
      <c r="D53" s="18">
        <v>0.9131</v>
      </c>
      <c r="E53" s="18">
        <v>0.9179</v>
      </c>
      <c r="F53" s="18">
        <v>0.9196</v>
      </c>
      <c r="G53" s="18">
        <v>0.9235</v>
      </c>
      <c r="H53" s="18">
        <v>0.9299</v>
      </c>
      <c r="I53" s="18">
        <v>0.9301999999999999</v>
      </c>
      <c r="J53" s="18">
        <v>0.9337000000000001</v>
      </c>
      <c r="K53" s="18">
        <v>0.9348000000000001</v>
      </c>
      <c r="L53" s="18">
        <v>0.9379000000000001</v>
      </c>
      <c r="M53" s="18">
        <v>0.9381999999999999</v>
      </c>
    </row>
    <row r="54" spans="2:13" ht="14.25">
      <c r="B54" s="20">
        <v>6.7</v>
      </c>
      <c r="C54" s="18">
        <v>0.9036</v>
      </c>
      <c r="D54" s="18">
        <v>0.9128000000000001</v>
      </c>
      <c r="E54" s="18">
        <v>0.9148999999999999</v>
      </c>
      <c r="F54" s="18">
        <v>0.9174</v>
      </c>
      <c r="G54" s="18">
        <v>0.9206</v>
      </c>
      <c r="H54" s="18">
        <v>0.9262</v>
      </c>
      <c r="I54" s="18">
        <v>0.9273</v>
      </c>
      <c r="J54" s="18">
        <v>0.9318000000000001</v>
      </c>
      <c r="K54" s="18">
        <v>0.9326000000000001</v>
      </c>
      <c r="L54" s="18">
        <v>0.9353</v>
      </c>
      <c r="M54" s="18">
        <v>0.9356</v>
      </c>
    </row>
    <row r="55" spans="2:13" ht="14.25">
      <c r="B55" s="20">
        <v>6.8</v>
      </c>
      <c r="C55" s="18">
        <v>0.8968</v>
      </c>
      <c r="D55" s="18">
        <v>0.909</v>
      </c>
      <c r="E55" s="18">
        <v>0.9131</v>
      </c>
      <c r="F55" s="18">
        <v>0.9158</v>
      </c>
      <c r="G55" s="18">
        <v>0.9203</v>
      </c>
      <c r="H55" s="18">
        <v>0.929</v>
      </c>
      <c r="I55" s="18">
        <v>0.9262999999999999</v>
      </c>
      <c r="J55" s="18">
        <v>0.9284</v>
      </c>
      <c r="K55" s="18">
        <v>0.9316</v>
      </c>
      <c r="L55" s="18">
        <v>0.9353</v>
      </c>
      <c r="M55" s="18">
        <v>0.9357</v>
      </c>
    </row>
    <row r="56" spans="2:13" ht="14.25">
      <c r="B56" s="20">
        <v>6.9</v>
      </c>
      <c r="C56" s="18">
        <v>0.8959999999999999</v>
      </c>
      <c r="D56" s="18">
        <v>0.907</v>
      </c>
      <c r="E56" s="18">
        <v>0.9104000000000001</v>
      </c>
      <c r="F56" s="18">
        <v>0.9154000000000001</v>
      </c>
      <c r="G56" s="18">
        <v>0.9162</v>
      </c>
      <c r="H56" s="18">
        <v>0.9213</v>
      </c>
      <c r="I56" s="18">
        <v>0.9231</v>
      </c>
      <c r="J56" s="18">
        <v>0.9268000000000001</v>
      </c>
      <c r="K56" s="18">
        <v>0.9287000000000001</v>
      </c>
      <c r="L56" s="18">
        <v>0.9315000000000001</v>
      </c>
      <c r="M56" s="18">
        <v>0.9325</v>
      </c>
    </row>
    <row r="57" spans="2:13" ht="14.25">
      <c r="B57" s="20">
        <v>7</v>
      </c>
      <c r="C57" s="18">
        <v>0.8917</v>
      </c>
      <c r="D57" s="18">
        <v>0.9037999999999999</v>
      </c>
      <c r="E57" s="18">
        <v>0.9077</v>
      </c>
      <c r="F57" s="18">
        <v>0.9105</v>
      </c>
      <c r="G57" s="18">
        <v>0.9156</v>
      </c>
      <c r="H57" s="18">
        <v>0.9204000000000001</v>
      </c>
      <c r="I57" s="18">
        <v>0.922</v>
      </c>
      <c r="J57" s="18">
        <v>0.9248999999999999</v>
      </c>
      <c r="K57" s="18">
        <v>0.9268000000000001</v>
      </c>
      <c r="L57" s="18">
        <v>0.9294</v>
      </c>
      <c r="M57" s="18">
        <v>0.9299</v>
      </c>
    </row>
    <row r="58" spans="2:13" ht="14.25">
      <c r="B58" s="20">
        <v>7.1</v>
      </c>
      <c r="C58" s="18">
        <v>0.8919</v>
      </c>
      <c r="D58" s="18">
        <v>0.9046</v>
      </c>
      <c r="E58" s="18">
        <v>0.9059</v>
      </c>
      <c r="F58" s="18">
        <v>0.9093000000000001</v>
      </c>
      <c r="G58" s="18">
        <v>0.9111</v>
      </c>
      <c r="H58" s="18">
        <v>0.9177</v>
      </c>
      <c r="I58" s="18">
        <v>0.9183</v>
      </c>
      <c r="J58" s="18">
        <v>0.9222</v>
      </c>
      <c r="K58" s="18">
        <v>0.9258</v>
      </c>
      <c r="L58" s="18">
        <v>0.9283</v>
      </c>
      <c r="M58" s="18">
        <v>0.9288</v>
      </c>
    </row>
    <row r="59" spans="2:13" ht="14.25">
      <c r="B59" s="20">
        <v>7.2</v>
      </c>
      <c r="C59" s="18">
        <v>0.8881</v>
      </c>
      <c r="D59" s="18">
        <v>0.8979</v>
      </c>
      <c r="E59" s="18">
        <v>0.902</v>
      </c>
      <c r="F59" s="18">
        <v>0.9057999999999999</v>
      </c>
      <c r="G59" s="18">
        <v>0.9106000000000001</v>
      </c>
      <c r="H59" s="18">
        <v>0.9172</v>
      </c>
      <c r="I59" s="18">
        <v>0.9167000000000001</v>
      </c>
      <c r="J59" s="18">
        <v>0.9206</v>
      </c>
      <c r="K59" s="18">
        <v>0.9229999999999999</v>
      </c>
      <c r="L59" s="18">
        <v>0.9262999999999999</v>
      </c>
      <c r="M59" s="18">
        <v>0.9268000000000001</v>
      </c>
    </row>
    <row r="60" spans="2:13" ht="14.25">
      <c r="B60" s="20">
        <v>7.3</v>
      </c>
      <c r="C60" s="18">
        <v>0.8818</v>
      </c>
      <c r="D60" s="18">
        <v>0.8945000000000001</v>
      </c>
      <c r="E60" s="18">
        <v>0.8969</v>
      </c>
      <c r="F60" s="18">
        <v>0.902</v>
      </c>
      <c r="G60" s="18">
        <v>0.9059</v>
      </c>
      <c r="H60" s="18">
        <v>0.9155</v>
      </c>
      <c r="I60" s="18">
        <v>0.9148000000000001</v>
      </c>
      <c r="J60" s="18">
        <v>0.9186</v>
      </c>
      <c r="K60" s="18">
        <v>0.9227</v>
      </c>
      <c r="L60" s="18">
        <v>0.9257</v>
      </c>
      <c r="M60" s="18">
        <v>0.9251999999999999</v>
      </c>
    </row>
    <row r="61" spans="2:13" ht="14.25">
      <c r="B61" s="20">
        <v>7.4</v>
      </c>
      <c r="C61" s="18">
        <v>0.8815000000000001</v>
      </c>
      <c r="D61" s="18">
        <v>0.8904000000000001</v>
      </c>
      <c r="E61" s="18">
        <v>0.8975</v>
      </c>
      <c r="F61" s="18">
        <v>0.9018</v>
      </c>
      <c r="G61" s="18">
        <v>0.9061</v>
      </c>
      <c r="H61" s="18">
        <v>0.9129</v>
      </c>
      <c r="I61" s="18">
        <v>0.9131</v>
      </c>
      <c r="J61" s="18">
        <v>0.9173</v>
      </c>
      <c r="K61" s="18">
        <v>0.9204000000000001</v>
      </c>
      <c r="L61" s="18">
        <v>0.9225</v>
      </c>
      <c r="M61" s="18">
        <v>0.9224</v>
      </c>
    </row>
    <row r="62" spans="2:13" ht="14.25">
      <c r="B62" s="20">
        <v>7.5</v>
      </c>
      <c r="C62" s="18">
        <v>0.8784000000000001</v>
      </c>
      <c r="D62" s="18">
        <v>0.8894</v>
      </c>
      <c r="E62" s="18">
        <v>0.8961</v>
      </c>
      <c r="F62" s="18">
        <v>0.8995000000000001</v>
      </c>
      <c r="G62" s="18">
        <v>0.9020999999999999</v>
      </c>
      <c r="H62" s="18">
        <v>0.9093000000000001</v>
      </c>
      <c r="I62" s="18">
        <v>0.9112</v>
      </c>
      <c r="J62" s="18">
        <v>0.9157</v>
      </c>
      <c r="K62" s="18">
        <v>0.9181999999999999</v>
      </c>
      <c r="L62" s="18">
        <v>0.9203</v>
      </c>
      <c r="M62" s="18">
        <v>0.9208</v>
      </c>
    </row>
    <row r="63" spans="2:13" ht="14.25">
      <c r="B63" s="20">
        <v>7.6</v>
      </c>
      <c r="C63" s="18">
        <v>0.8745999999999999</v>
      </c>
      <c r="D63" s="18">
        <v>0.8861</v>
      </c>
      <c r="E63" s="18">
        <v>0.8933</v>
      </c>
      <c r="F63" s="18">
        <v>0.8989</v>
      </c>
      <c r="G63" s="18">
        <v>0.9007</v>
      </c>
      <c r="H63" s="18">
        <v>0.9066</v>
      </c>
      <c r="I63" s="18">
        <v>0.9092</v>
      </c>
      <c r="J63" s="18">
        <v>0.914</v>
      </c>
      <c r="K63" s="18">
        <v>0.9165000000000001</v>
      </c>
      <c r="L63" s="18">
        <v>0.9198000000000001</v>
      </c>
      <c r="M63" s="18">
        <v>0.9198999999999999</v>
      </c>
    </row>
    <row r="64" spans="2:13" ht="14.25">
      <c r="B64" s="20">
        <v>7.7</v>
      </c>
      <c r="C64" s="18">
        <v>0.8745</v>
      </c>
      <c r="D64" s="18">
        <v>0.8865999999999999</v>
      </c>
      <c r="E64" s="18">
        <v>0.8906999999999999</v>
      </c>
      <c r="F64" s="18">
        <v>0.8936</v>
      </c>
      <c r="G64" s="18">
        <v>0.8978</v>
      </c>
      <c r="H64" s="18">
        <v>0.9039</v>
      </c>
      <c r="I64" s="18">
        <v>0.9053</v>
      </c>
      <c r="J64" s="18">
        <v>0.9109</v>
      </c>
      <c r="K64" s="18">
        <v>0.9144</v>
      </c>
      <c r="L64" s="18">
        <v>0.9176000000000001</v>
      </c>
      <c r="M64" s="18">
        <v>0.9181999999999999</v>
      </c>
    </row>
    <row r="65" spans="2:13" ht="14.25">
      <c r="B65" s="20">
        <v>7.8</v>
      </c>
      <c r="C65" s="18">
        <v>0.8675</v>
      </c>
      <c r="D65" s="18">
        <v>0.8815999999999999</v>
      </c>
      <c r="E65" s="18">
        <v>0.8872</v>
      </c>
      <c r="F65" s="18">
        <v>0.8936</v>
      </c>
      <c r="G65" s="18">
        <v>0.8956000000000001</v>
      </c>
      <c r="H65" s="18">
        <v>0.9017000000000001</v>
      </c>
      <c r="I65" s="18">
        <v>0.904</v>
      </c>
      <c r="J65" s="18">
        <v>0.9092</v>
      </c>
      <c r="K65" s="18">
        <v>0.9120999999999999</v>
      </c>
      <c r="L65" s="18">
        <v>0.9154000000000001</v>
      </c>
      <c r="M65" s="18">
        <v>0.917</v>
      </c>
    </row>
    <row r="66" spans="2:13" ht="14.25">
      <c r="B66" s="20">
        <v>7.9</v>
      </c>
      <c r="C66" s="18">
        <v>0.8682</v>
      </c>
      <c r="D66" s="18">
        <v>0.8801000000000001</v>
      </c>
      <c r="E66" s="18">
        <v>0.8855</v>
      </c>
      <c r="F66" s="18">
        <v>0.8905</v>
      </c>
      <c r="G66" s="18">
        <v>0.8936</v>
      </c>
      <c r="H66" s="18">
        <v>0.9004000000000001</v>
      </c>
      <c r="I66" s="18">
        <v>0.9023</v>
      </c>
      <c r="J66" s="18">
        <v>0.9068</v>
      </c>
      <c r="K66" s="18">
        <v>0.9094</v>
      </c>
      <c r="L66" s="18">
        <v>0.9120999999999999</v>
      </c>
      <c r="M66" s="18">
        <v>0.9136</v>
      </c>
    </row>
    <row r="67" spans="2:13" ht="14.25">
      <c r="B67" s="20">
        <v>8</v>
      </c>
      <c r="C67" s="18">
        <v>0.8634000000000001</v>
      </c>
      <c r="D67" s="18">
        <v>0.8776</v>
      </c>
      <c r="E67" s="18">
        <v>0.883</v>
      </c>
      <c r="F67" s="18">
        <v>0.8898</v>
      </c>
      <c r="G67" s="18">
        <v>0.8922</v>
      </c>
      <c r="H67" s="18">
        <v>0.8996999999999999</v>
      </c>
      <c r="I67" s="18">
        <v>0.9004000000000001</v>
      </c>
      <c r="J67" s="18">
        <v>0.9061</v>
      </c>
      <c r="K67" s="18">
        <v>0.9087000000000001</v>
      </c>
      <c r="L67" s="18">
        <v>0.9104000000000001</v>
      </c>
      <c r="M67" s="18">
        <v>0.9118999999999999</v>
      </c>
    </row>
    <row r="68" spans="2:13" ht="14.25">
      <c r="B68" s="20">
        <v>8.1</v>
      </c>
      <c r="C68" s="18">
        <v>0.8648</v>
      </c>
      <c r="D68" s="18">
        <v>0.8742</v>
      </c>
      <c r="E68" s="18">
        <v>0.8818</v>
      </c>
      <c r="F68" s="18">
        <v>0.8881999999999999</v>
      </c>
      <c r="G68" s="18">
        <v>0.8887999999999999</v>
      </c>
      <c r="H68" s="18">
        <v>0.8964</v>
      </c>
      <c r="I68" s="18">
        <v>0.8992</v>
      </c>
      <c r="J68" s="18">
        <v>0.9027</v>
      </c>
      <c r="K68" s="18">
        <v>0.9055</v>
      </c>
      <c r="L68" s="18">
        <v>0.9098</v>
      </c>
      <c r="M68" s="18">
        <v>0.9116</v>
      </c>
    </row>
    <row r="69" spans="2:13" ht="14.25">
      <c r="B69" s="20">
        <v>8.2</v>
      </c>
      <c r="C69" s="18">
        <v>0.8558</v>
      </c>
      <c r="D69" s="18">
        <v>0.8704000000000001</v>
      </c>
      <c r="E69" s="18">
        <v>0.8776999999999999</v>
      </c>
      <c r="F69" s="18">
        <v>0.8837999999999999</v>
      </c>
      <c r="G69" s="18">
        <v>0.8879</v>
      </c>
      <c r="H69" s="18">
        <v>0.8966</v>
      </c>
      <c r="I69" s="18">
        <v>0.897</v>
      </c>
      <c r="J69" s="18">
        <v>0.9012</v>
      </c>
      <c r="K69" s="18">
        <v>0.9037000000000001</v>
      </c>
      <c r="L69" s="18">
        <v>0.907</v>
      </c>
      <c r="M69" s="18">
        <v>0.9087999999999999</v>
      </c>
    </row>
    <row r="70" spans="2:13" ht="14.25">
      <c r="B70" s="20">
        <v>8.3</v>
      </c>
      <c r="C70" s="18">
        <v>0.8565999999999999</v>
      </c>
      <c r="D70" s="18">
        <v>0.8668</v>
      </c>
      <c r="E70" s="18">
        <v>0.8765000000000001</v>
      </c>
      <c r="F70" s="18">
        <v>0.8794</v>
      </c>
      <c r="G70" s="18">
        <v>0.883</v>
      </c>
      <c r="H70" s="18">
        <v>0.8931</v>
      </c>
      <c r="I70" s="18">
        <v>0.8937999999999999</v>
      </c>
      <c r="J70" s="18">
        <v>0.8984000000000001</v>
      </c>
      <c r="K70" s="18">
        <v>0.9020999999999999</v>
      </c>
      <c r="L70" s="18">
        <v>0.9053</v>
      </c>
      <c r="M70" s="18">
        <v>0.9064</v>
      </c>
    </row>
    <row r="71" spans="2:13" ht="14.25">
      <c r="B71" s="20">
        <v>8.4</v>
      </c>
      <c r="C71" s="18">
        <v>0.853</v>
      </c>
      <c r="D71" s="18">
        <v>0.8656</v>
      </c>
      <c r="E71" s="18">
        <v>0.8734999999999999</v>
      </c>
      <c r="F71" s="18">
        <v>0.8795999999999999</v>
      </c>
      <c r="G71" s="18">
        <v>0.8856</v>
      </c>
      <c r="H71" s="18">
        <v>0.8924</v>
      </c>
      <c r="I71" s="18">
        <v>0.8925</v>
      </c>
      <c r="J71" s="18">
        <v>0.8976999999999999</v>
      </c>
      <c r="K71" s="18">
        <v>0.9009</v>
      </c>
      <c r="L71" s="18">
        <v>0.9041</v>
      </c>
      <c r="M71" s="18">
        <v>0.9048999999999999</v>
      </c>
    </row>
    <row r="72" spans="2:13" ht="14.25">
      <c r="B72" s="20">
        <v>8.5</v>
      </c>
      <c r="C72" s="18">
        <v>0.8515999999999999</v>
      </c>
      <c r="D72" s="18">
        <v>0.8621</v>
      </c>
      <c r="E72" s="18">
        <v>0.871</v>
      </c>
      <c r="F72" s="18">
        <v>0.8758</v>
      </c>
      <c r="G72" s="18">
        <v>0.8787</v>
      </c>
      <c r="H72" s="18">
        <v>0.8873000000000001</v>
      </c>
      <c r="I72" s="18">
        <v>0.8896</v>
      </c>
      <c r="J72" s="18">
        <v>0.8956000000000001</v>
      </c>
      <c r="K72" s="18">
        <v>0.8986</v>
      </c>
      <c r="L72" s="18">
        <v>0.9013</v>
      </c>
      <c r="M72" s="18">
        <v>0.9025</v>
      </c>
    </row>
    <row r="73" spans="2:13" ht="14.25">
      <c r="B73" s="20">
        <v>8.6</v>
      </c>
      <c r="C73" s="18">
        <v>0.8478</v>
      </c>
      <c r="D73" s="18">
        <v>0.8597</v>
      </c>
      <c r="E73" s="18">
        <v>0.8676</v>
      </c>
      <c r="F73" s="18">
        <v>0.8765000000000001</v>
      </c>
      <c r="G73" s="18">
        <v>0.8784000000000001</v>
      </c>
      <c r="H73" s="18">
        <v>0.8839</v>
      </c>
      <c r="I73" s="18">
        <v>0.8883</v>
      </c>
      <c r="J73" s="18">
        <v>0.8942</v>
      </c>
      <c r="K73" s="18">
        <v>0.8963</v>
      </c>
      <c r="L73" s="18">
        <v>0.8989</v>
      </c>
      <c r="M73" s="18">
        <v>0.9012</v>
      </c>
    </row>
    <row r="74" spans="2:13" ht="14.25">
      <c r="B74" s="20">
        <v>8.7</v>
      </c>
      <c r="C74" s="18">
        <v>0.8479000000000001</v>
      </c>
      <c r="D74" s="18">
        <v>0.8587</v>
      </c>
      <c r="E74" s="18">
        <v>0.8665999999999999</v>
      </c>
      <c r="F74" s="18">
        <v>0.8697</v>
      </c>
      <c r="G74" s="18">
        <v>0.8734999999999999</v>
      </c>
      <c r="H74" s="18">
        <v>0.8837</v>
      </c>
      <c r="I74" s="18">
        <v>0.8869</v>
      </c>
      <c r="J74" s="18">
        <v>0.8911</v>
      </c>
      <c r="K74" s="18">
        <v>0.8935</v>
      </c>
      <c r="L74" s="18">
        <v>0.8970999999999999</v>
      </c>
      <c r="M74" s="18">
        <v>0.8998999999999999</v>
      </c>
    </row>
    <row r="75" spans="2:13" ht="14.25">
      <c r="B75" s="20">
        <v>8.8</v>
      </c>
      <c r="C75" s="18">
        <v>0.8422</v>
      </c>
      <c r="D75" s="18">
        <v>0.8543999999999999</v>
      </c>
      <c r="E75" s="18">
        <v>0.8636</v>
      </c>
      <c r="F75" s="18">
        <v>0.8682</v>
      </c>
      <c r="G75" s="18">
        <v>0.8704000000000001</v>
      </c>
      <c r="H75" s="18">
        <v>0.8792</v>
      </c>
      <c r="I75" s="18">
        <v>0.8835999999999999</v>
      </c>
      <c r="J75" s="18">
        <v>0.8895000000000001</v>
      </c>
      <c r="K75" s="18">
        <v>0.8928</v>
      </c>
      <c r="L75" s="18">
        <v>0.895</v>
      </c>
      <c r="M75" s="18">
        <v>0.8967</v>
      </c>
    </row>
    <row r="76" spans="2:13" ht="14.25">
      <c r="B76" s="20">
        <v>8.9</v>
      </c>
      <c r="C76" s="18">
        <v>0.8370000000000001</v>
      </c>
      <c r="D76" s="18">
        <v>0.8515999999999999</v>
      </c>
      <c r="E76" s="18">
        <v>0.8599</v>
      </c>
      <c r="F76" s="18">
        <v>0.8661</v>
      </c>
      <c r="G76" s="18">
        <v>0.8697</v>
      </c>
      <c r="H76" s="18">
        <v>0.8785</v>
      </c>
      <c r="I76" s="18">
        <v>0.8820999999999999</v>
      </c>
      <c r="J76" s="18">
        <v>0.8884000000000001</v>
      </c>
      <c r="K76" s="18">
        <v>0.8916</v>
      </c>
      <c r="L76" s="18">
        <v>0.8942</v>
      </c>
      <c r="M76" s="18">
        <v>0.8956000000000001</v>
      </c>
    </row>
    <row r="77" spans="2:13" ht="14.25">
      <c r="B77" s="20">
        <v>9</v>
      </c>
      <c r="C77" s="18">
        <v>0.8347</v>
      </c>
      <c r="D77" s="18">
        <v>0.8495</v>
      </c>
      <c r="E77" s="18">
        <v>0.8572</v>
      </c>
      <c r="F77" s="18">
        <v>0.8631</v>
      </c>
      <c r="G77" s="18">
        <v>0.8656</v>
      </c>
      <c r="H77" s="18">
        <v>0.8759</v>
      </c>
      <c r="I77" s="18">
        <v>0.8806999999999999</v>
      </c>
      <c r="J77" s="18">
        <v>0.8865999999999999</v>
      </c>
      <c r="K77" s="18">
        <v>0.8893000000000001</v>
      </c>
      <c r="L77" s="18">
        <v>0.8913</v>
      </c>
      <c r="M77" s="18">
        <v>0.8934000000000001</v>
      </c>
    </row>
    <row r="78" spans="2:13" ht="14.25">
      <c r="B78" s="20">
        <v>9.1</v>
      </c>
      <c r="C78" s="18">
        <v>0.8340000000000001</v>
      </c>
      <c r="D78" s="18">
        <v>0.8459</v>
      </c>
      <c r="E78" s="18">
        <v>0.8561</v>
      </c>
      <c r="F78" s="18">
        <v>0.8629000000000001</v>
      </c>
      <c r="G78" s="18">
        <v>0.866</v>
      </c>
      <c r="H78" s="18">
        <v>0.8762000000000001</v>
      </c>
      <c r="I78" s="18">
        <v>0.8792</v>
      </c>
      <c r="J78" s="18">
        <v>0.8834000000000001</v>
      </c>
      <c r="K78" s="18">
        <v>0.8875</v>
      </c>
      <c r="L78" s="18">
        <v>0.8908</v>
      </c>
      <c r="M78" s="18">
        <v>0.8916</v>
      </c>
    </row>
    <row r="79" spans="2:13" ht="14.25">
      <c r="B79" s="20">
        <v>9.2</v>
      </c>
      <c r="C79" s="18">
        <v>0.8287</v>
      </c>
      <c r="D79" s="18">
        <v>0.8437</v>
      </c>
      <c r="E79" s="18">
        <v>0.8531</v>
      </c>
      <c r="F79" s="18">
        <v>0.8588</v>
      </c>
      <c r="G79" s="18">
        <v>0.863</v>
      </c>
      <c r="H79" s="18">
        <v>0.8717</v>
      </c>
      <c r="I79" s="18">
        <v>0.8759</v>
      </c>
      <c r="J79" s="18">
        <v>0.8815999999999999</v>
      </c>
      <c r="K79" s="18">
        <v>0.8863</v>
      </c>
      <c r="L79" s="18">
        <v>0.8892</v>
      </c>
      <c r="M79" s="18">
        <v>0.8887</v>
      </c>
    </row>
    <row r="80" spans="2:13" ht="14.25">
      <c r="B80" s="20">
        <v>9.3</v>
      </c>
      <c r="C80" s="18">
        <v>0.8268000000000001</v>
      </c>
      <c r="D80" s="18">
        <v>0.8409</v>
      </c>
      <c r="E80" s="18">
        <v>0.8501000000000001</v>
      </c>
      <c r="F80" s="18">
        <v>0.8571</v>
      </c>
      <c r="G80" s="18">
        <v>0.8606</v>
      </c>
      <c r="H80" s="18">
        <v>0.8714</v>
      </c>
      <c r="I80" s="18">
        <v>0.8741</v>
      </c>
      <c r="J80" s="18">
        <v>0.8787999999999999</v>
      </c>
      <c r="K80" s="18">
        <v>0.8828</v>
      </c>
      <c r="L80" s="18">
        <v>0.8867</v>
      </c>
      <c r="M80" s="18">
        <v>0.8898999999999999</v>
      </c>
    </row>
    <row r="81" spans="2:13" ht="14.25">
      <c r="B81" s="20">
        <v>9.4</v>
      </c>
      <c r="C81" s="18">
        <v>0.8248000000000001</v>
      </c>
      <c r="D81" s="18">
        <v>0.8421</v>
      </c>
      <c r="E81" s="18">
        <v>0.8478</v>
      </c>
      <c r="F81" s="18">
        <v>0.8536</v>
      </c>
      <c r="G81" s="18">
        <v>0.8592</v>
      </c>
      <c r="H81" s="18">
        <v>0.8673000000000001</v>
      </c>
      <c r="I81" s="18">
        <v>0.871</v>
      </c>
      <c r="J81" s="18">
        <v>0.8774</v>
      </c>
      <c r="K81" s="18">
        <v>0.8809</v>
      </c>
      <c r="L81" s="18">
        <v>0.884</v>
      </c>
      <c r="M81" s="18">
        <v>0.8858</v>
      </c>
    </row>
    <row r="82" spans="2:13" ht="14.25">
      <c r="B82" s="20">
        <v>9.5</v>
      </c>
      <c r="C82" s="18">
        <v>0.8214</v>
      </c>
      <c r="D82" s="18">
        <v>0.8342</v>
      </c>
      <c r="E82" s="18">
        <v>0.8443</v>
      </c>
      <c r="F82" s="18">
        <v>0.8522</v>
      </c>
      <c r="G82" s="18">
        <v>0.8562000000000001</v>
      </c>
      <c r="H82" s="18">
        <v>0.8656999999999999</v>
      </c>
      <c r="I82" s="18">
        <v>0.8684000000000001</v>
      </c>
      <c r="J82" s="18">
        <v>0.8758</v>
      </c>
      <c r="K82" s="18">
        <v>0.8803</v>
      </c>
      <c r="L82" s="18">
        <v>0.883</v>
      </c>
      <c r="M82" s="18">
        <v>0.8859</v>
      </c>
    </row>
    <row r="83" spans="2:13" ht="14.25">
      <c r="B83" s="20">
        <v>9.6</v>
      </c>
      <c r="C83" s="18">
        <v>0.8197</v>
      </c>
      <c r="D83" s="18">
        <v>0.8345</v>
      </c>
      <c r="E83" s="18">
        <v>0.8423999999999999</v>
      </c>
      <c r="F83" s="18">
        <v>0.8491</v>
      </c>
      <c r="G83" s="18">
        <v>0.8542000000000001</v>
      </c>
      <c r="H83" s="18">
        <v>0.8643000000000001</v>
      </c>
      <c r="I83" s="18">
        <v>0.868</v>
      </c>
      <c r="J83" s="18">
        <v>0.8743000000000001</v>
      </c>
      <c r="K83" s="18">
        <v>0.8789</v>
      </c>
      <c r="L83" s="18">
        <v>0.8820999999999999</v>
      </c>
      <c r="M83" s="18">
        <v>0.8835999999999999</v>
      </c>
    </row>
    <row r="84" spans="2:13" ht="14.25">
      <c r="B84" s="20">
        <v>9.7</v>
      </c>
      <c r="C84" s="18">
        <v>0.8159000000000001</v>
      </c>
      <c r="D84" s="18">
        <v>0.8299</v>
      </c>
      <c r="E84" s="18">
        <v>0.8382</v>
      </c>
      <c r="F84" s="18">
        <v>0.8454999999999999</v>
      </c>
      <c r="G84" s="18">
        <v>0.8501000000000001</v>
      </c>
      <c r="H84" s="18">
        <v>0.8615</v>
      </c>
      <c r="I84" s="18">
        <v>0.8665</v>
      </c>
      <c r="J84" s="18">
        <v>0.8724</v>
      </c>
      <c r="K84" s="18">
        <v>0.8759999999999999</v>
      </c>
      <c r="L84" s="18">
        <v>0.8793000000000001</v>
      </c>
      <c r="M84" s="18">
        <v>0.8819</v>
      </c>
    </row>
    <row r="85" spans="2:13" ht="14.25">
      <c r="B85" s="20">
        <v>9.8</v>
      </c>
      <c r="C85" s="18">
        <v>0.8142</v>
      </c>
      <c r="D85" s="18">
        <v>0.8283</v>
      </c>
      <c r="E85" s="18">
        <v>0.8369</v>
      </c>
      <c r="F85" s="18">
        <v>0.8441</v>
      </c>
      <c r="G85" s="18">
        <v>0.8487</v>
      </c>
      <c r="H85" s="18">
        <v>0.8593999999999999</v>
      </c>
      <c r="I85" s="18">
        <v>0.865</v>
      </c>
      <c r="J85" s="18">
        <v>0.8704000000000001</v>
      </c>
      <c r="K85" s="18">
        <v>0.873</v>
      </c>
      <c r="L85" s="18">
        <v>0.8762000000000001</v>
      </c>
      <c r="M85" s="18">
        <v>0.8795000000000001</v>
      </c>
    </row>
    <row r="86" spans="2:13" ht="14.25">
      <c r="B86" s="20">
        <v>9.9</v>
      </c>
      <c r="C86" s="18">
        <v>0.8111</v>
      </c>
      <c r="D86" s="18">
        <v>0.8268000000000001</v>
      </c>
      <c r="E86" s="18">
        <v>0.8345999999999999</v>
      </c>
      <c r="F86" s="18">
        <v>0.8423</v>
      </c>
      <c r="G86" s="18">
        <v>0.8473999999999999</v>
      </c>
      <c r="H86" s="18">
        <v>0.8556</v>
      </c>
      <c r="I86" s="18">
        <v>0.8603000000000001</v>
      </c>
      <c r="J86" s="18">
        <v>0.8668</v>
      </c>
      <c r="K86" s="18">
        <v>0.871</v>
      </c>
      <c r="L86" s="18">
        <v>0.8745999999999999</v>
      </c>
      <c r="M86" s="18">
        <v>0.8768</v>
      </c>
    </row>
    <row r="87" spans="2:13" ht="14.25">
      <c r="B87" s="20">
        <v>10</v>
      </c>
      <c r="C87" s="18">
        <v>0.8094</v>
      </c>
      <c r="D87" s="18">
        <v>0.8234</v>
      </c>
      <c r="E87" s="18">
        <v>0.8318000000000001</v>
      </c>
      <c r="F87" s="18">
        <v>0.8384</v>
      </c>
      <c r="G87" s="18">
        <v>0.843</v>
      </c>
      <c r="H87" s="18">
        <v>0.8531</v>
      </c>
      <c r="I87" s="18">
        <v>0.8584</v>
      </c>
      <c r="J87" s="18">
        <v>0.8661</v>
      </c>
      <c r="K87" s="18">
        <v>0.8704000000000001</v>
      </c>
      <c r="L87" s="18">
        <v>0.8736</v>
      </c>
      <c r="M87" s="18">
        <v>0.8763</v>
      </c>
    </row>
    <row r="88" spans="2:13" ht="14.25">
      <c r="B88" s="20">
        <v>10.1</v>
      </c>
      <c r="C88" s="18">
        <v>0.8047</v>
      </c>
      <c r="D88" s="18">
        <v>0.8205</v>
      </c>
      <c r="E88" s="18">
        <v>0.8291</v>
      </c>
      <c r="F88" s="18">
        <v>0.8371999999999999</v>
      </c>
      <c r="G88" s="18">
        <v>0.8423</v>
      </c>
      <c r="H88" s="18">
        <v>0.8511</v>
      </c>
      <c r="I88" s="18">
        <v>0.8572</v>
      </c>
      <c r="J88" s="18">
        <v>0.8641</v>
      </c>
      <c r="K88" s="18">
        <v>0.8684000000000001</v>
      </c>
      <c r="L88" s="18">
        <v>0.872</v>
      </c>
      <c r="M88" s="18">
        <v>0.8742</v>
      </c>
    </row>
    <row r="89" spans="2:13" ht="14.25">
      <c r="B89" s="20">
        <v>10.2</v>
      </c>
      <c r="C89" s="18">
        <v>0.8029999999999999</v>
      </c>
      <c r="D89" s="18">
        <v>0.8179000000000001</v>
      </c>
      <c r="E89" s="18">
        <v>0.8273999999999999</v>
      </c>
      <c r="F89" s="18">
        <v>0.8339</v>
      </c>
      <c r="G89" s="18">
        <v>0.8384</v>
      </c>
      <c r="H89" s="18">
        <v>0.8498</v>
      </c>
      <c r="I89" s="18">
        <v>0.8549</v>
      </c>
      <c r="J89" s="18">
        <v>0.861</v>
      </c>
      <c r="K89" s="18">
        <v>0.8663</v>
      </c>
      <c r="L89" s="18">
        <v>0.8704000000000001</v>
      </c>
      <c r="M89" s="18">
        <v>0.8711</v>
      </c>
    </row>
    <row r="90" spans="2:13" ht="14.25">
      <c r="B90" s="20">
        <v>10.3</v>
      </c>
      <c r="C90" s="18">
        <v>0.7998999999999999</v>
      </c>
      <c r="D90" s="18">
        <v>0.8127</v>
      </c>
      <c r="E90" s="18">
        <v>0.8226</v>
      </c>
      <c r="F90" s="18">
        <v>0.8326</v>
      </c>
      <c r="G90" s="18">
        <v>0.8373</v>
      </c>
      <c r="H90" s="18">
        <v>0.8454999999999999</v>
      </c>
      <c r="I90" s="18">
        <v>0.852</v>
      </c>
      <c r="J90" s="18">
        <v>0.8590000000000001</v>
      </c>
      <c r="K90" s="18">
        <v>0.8639</v>
      </c>
      <c r="L90" s="18">
        <v>0.8676999999999999</v>
      </c>
      <c r="M90" s="18">
        <v>0.8692</v>
      </c>
    </row>
    <row r="91" spans="2:13" ht="14.25">
      <c r="B91" s="20">
        <v>10.4</v>
      </c>
      <c r="C91" s="18">
        <v>0.7977</v>
      </c>
      <c r="D91" s="18">
        <v>0.8127</v>
      </c>
      <c r="E91" s="18">
        <v>0.8236</v>
      </c>
      <c r="F91" s="18">
        <v>0.831</v>
      </c>
      <c r="G91" s="18">
        <v>0.836</v>
      </c>
      <c r="H91" s="18">
        <v>0.8469</v>
      </c>
      <c r="I91" s="18">
        <v>0.8495</v>
      </c>
      <c r="J91" s="18">
        <v>0.8553000000000001</v>
      </c>
      <c r="K91" s="18">
        <v>0.8613</v>
      </c>
      <c r="L91" s="18">
        <v>0.8669</v>
      </c>
      <c r="M91" s="18">
        <v>0.8702</v>
      </c>
    </row>
    <row r="92" spans="2:13" ht="14.25">
      <c r="B92" s="20">
        <v>10.5</v>
      </c>
      <c r="C92" s="18">
        <v>0.7955</v>
      </c>
      <c r="D92" s="18">
        <v>0.8090999999999999</v>
      </c>
      <c r="E92" s="18">
        <v>0.8190000000000001</v>
      </c>
      <c r="F92" s="18">
        <v>0.828</v>
      </c>
      <c r="G92" s="18">
        <v>0.8326</v>
      </c>
      <c r="H92" s="18">
        <v>0.8427</v>
      </c>
      <c r="I92" s="18">
        <v>0.8497</v>
      </c>
      <c r="J92" s="18">
        <v>0.8556</v>
      </c>
      <c r="K92" s="18">
        <v>0.86</v>
      </c>
      <c r="L92" s="18">
        <v>0.8642</v>
      </c>
      <c r="M92" s="18">
        <v>0.8662000000000001</v>
      </c>
    </row>
    <row r="93" spans="2:13" ht="14.25">
      <c r="B93" s="20">
        <v>10.6</v>
      </c>
      <c r="C93" s="18">
        <v>0.7928000000000001</v>
      </c>
      <c r="D93" s="18">
        <v>0.8081999999999999</v>
      </c>
      <c r="E93" s="18">
        <v>0.8173</v>
      </c>
      <c r="F93" s="18">
        <v>0.8247</v>
      </c>
      <c r="G93" s="18">
        <v>0.8318000000000001</v>
      </c>
      <c r="H93" s="18">
        <v>0.8434999999999999</v>
      </c>
      <c r="I93" s="18">
        <v>0.8462000000000001</v>
      </c>
      <c r="J93" s="18">
        <v>0.8525</v>
      </c>
      <c r="K93" s="18">
        <v>0.857</v>
      </c>
      <c r="L93" s="18">
        <v>0.8603000000000001</v>
      </c>
      <c r="M93" s="18">
        <v>0.8631</v>
      </c>
    </row>
    <row r="94" spans="2:13" ht="14.25">
      <c r="B94" s="20">
        <v>10.7</v>
      </c>
      <c r="C94" s="18">
        <v>0.7893000000000001</v>
      </c>
      <c r="D94" s="18">
        <v>0.8046</v>
      </c>
      <c r="E94" s="18">
        <v>0.8134</v>
      </c>
      <c r="F94" s="18">
        <v>0.8204</v>
      </c>
      <c r="G94" s="18">
        <v>0.8254</v>
      </c>
      <c r="H94" s="18">
        <v>0.8386</v>
      </c>
      <c r="I94" s="18">
        <v>0.8454</v>
      </c>
      <c r="J94" s="18">
        <v>0.8517</v>
      </c>
      <c r="K94" s="18">
        <v>0.8556999999999999</v>
      </c>
      <c r="L94" s="18">
        <v>0.8583</v>
      </c>
      <c r="M94" s="18">
        <v>0.8614</v>
      </c>
    </row>
    <row r="95" spans="2:13" ht="14.25">
      <c r="B95" s="20">
        <v>10.8</v>
      </c>
      <c r="C95" s="18">
        <v>0.7881</v>
      </c>
      <c r="D95" s="18">
        <v>0.8015000000000001</v>
      </c>
      <c r="E95" s="18">
        <v>0.8125</v>
      </c>
      <c r="F95" s="18">
        <v>0.8218000000000001</v>
      </c>
      <c r="G95" s="18">
        <v>0.8268000000000001</v>
      </c>
      <c r="H95" s="18">
        <v>0.8382999999999999</v>
      </c>
      <c r="I95" s="18">
        <v>0.8426</v>
      </c>
      <c r="J95" s="18">
        <v>0.8491</v>
      </c>
      <c r="K95" s="18">
        <v>0.8542000000000001</v>
      </c>
      <c r="L95" s="18">
        <v>0.8575</v>
      </c>
      <c r="M95" s="18">
        <v>0.8603000000000001</v>
      </c>
    </row>
    <row r="96" spans="2:13" ht="14.25">
      <c r="B96" s="20">
        <v>10.9</v>
      </c>
      <c r="C96" s="18">
        <v>0.7839</v>
      </c>
      <c r="D96" s="18">
        <v>0.8008</v>
      </c>
      <c r="E96" s="18">
        <v>0.8104</v>
      </c>
      <c r="F96" s="18">
        <v>0.818</v>
      </c>
      <c r="G96" s="18">
        <v>0.8240999999999999</v>
      </c>
      <c r="H96" s="18">
        <v>0.8344</v>
      </c>
      <c r="I96" s="18">
        <v>0.8399</v>
      </c>
      <c r="J96" s="18">
        <v>0.847</v>
      </c>
      <c r="K96" s="18">
        <v>0.8515</v>
      </c>
      <c r="L96" s="18">
        <v>0.8554</v>
      </c>
      <c r="M96" s="18">
        <v>0.8584999999999999</v>
      </c>
    </row>
    <row r="97" spans="2:13" ht="14.25">
      <c r="B97" s="20">
        <v>11</v>
      </c>
      <c r="C97" s="18">
        <v>0.7827</v>
      </c>
      <c r="D97" s="18">
        <v>0.7978000000000001</v>
      </c>
      <c r="E97" s="18">
        <v>0.8081</v>
      </c>
      <c r="F97" s="18">
        <v>0.8177</v>
      </c>
      <c r="G97" s="18">
        <v>0.8229000000000001</v>
      </c>
      <c r="H97" s="18">
        <v>0.8336</v>
      </c>
      <c r="I97" s="18">
        <v>0.8386</v>
      </c>
      <c r="J97" s="18">
        <v>0.845</v>
      </c>
      <c r="K97" s="18">
        <v>0.8502</v>
      </c>
      <c r="L97" s="18">
        <v>0.8534</v>
      </c>
      <c r="M97" s="18">
        <v>0.8563</v>
      </c>
    </row>
    <row r="98" spans="2:13" ht="14.25">
      <c r="B98" s="20">
        <v>11.1</v>
      </c>
      <c r="C98" s="18">
        <v>0.7791</v>
      </c>
      <c r="D98" s="18">
        <v>0.7966</v>
      </c>
      <c r="E98" s="18">
        <v>0.8055</v>
      </c>
      <c r="F98" s="18">
        <v>0.8138</v>
      </c>
      <c r="G98" s="18">
        <v>0.8206</v>
      </c>
      <c r="H98" s="18">
        <v>0.8303</v>
      </c>
      <c r="I98" s="18">
        <v>0.8351000000000001</v>
      </c>
      <c r="J98" s="18">
        <v>0.8429000000000001</v>
      </c>
      <c r="K98" s="18">
        <v>0.8482</v>
      </c>
      <c r="L98" s="18">
        <v>0.8521</v>
      </c>
      <c r="M98" s="18">
        <v>0.8562000000000001</v>
      </c>
    </row>
    <row r="99" spans="2:13" ht="14.25">
      <c r="B99" s="20">
        <v>11.2</v>
      </c>
      <c r="C99" s="18">
        <v>0.7772</v>
      </c>
      <c r="D99" s="18">
        <v>0.7931</v>
      </c>
      <c r="E99" s="18">
        <v>0.8024</v>
      </c>
      <c r="F99" s="18">
        <v>0.8105</v>
      </c>
      <c r="G99" s="18">
        <v>0.8166</v>
      </c>
      <c r="H99" s="18">
        <v>0.8288</v>
      </c>
      <c r="I99" s="18">
        <v>0.8347</v>
      </c>
      <c r="J99" s="18">
        <v>0.8409</v>
      </c>
      <c r="K99" s="18">
        <v>0.8464</v>
      </c>
      <c r="L99" s="18">
        <v>0.851</v>
      </c>
      <c r="M99" s="18">
        <v>0.8523000000000001</v>
      </c>
    </row>
    <row r="100" spans="2:13" ht="14.25">
      <c r="B100" s="20">
        <v>11.3</v>
      </c>
      <c r="C100" s="18">
        <v>0.7743000000000001</v>
      </c>
      <c r="D100" s="18">
        <v>0.7889</v>
      </c>
      <c r="E100" s="18">
        <v>0.7993000000000001</v>
      </c>
      <c r="F100" s="18">
        <v>0.8101</v>
      </c>
      <c r="G100" s="18">
        <v>0.8162</v>
      </c>
      <c r="H100" s="18">
        <v>0.8249</v>
      </c>
      <c r="I100" s="18">
        <v>0.8309000000000001</v>
      </c>
      <c r="J100" s="18">
        <v>0.8382</v>
      </c>
      <c r="K100" s="18">
        <v>0.8439</v>
      </c>
      <c r="L100" s="18">
        <v>0.8488</v>
      </c>
      <c r="M100" s="18">
        <v>0.8521</v>
      </c>
    </row>
    <row r="101" spans="2:13" ht="14.25">
      <c r="B101" s="20">
        <v>11.4</v>
      </c>
      <c r="C101" s="18">
        <v>0.7714</v>
      </c>
      <c r="D101" s="18">
        <v>0.7864</v>
      </c>
      <c r="E101" s="18">
        <v>0.7985</v>
      </c>
      <c r="F101" s="18">
        <v>0.8062999999999999</v>
      </c>
      <c r="G101" s="18">
        <v>0.8104</v>
      </c>
      <c r="H101" s="18">
        <v>0.8234</v>
      </c>
      <c r="I101" s="18">
        <v>0.83</v>
      </c>
      <c r="J101" s="18">
        <v>0.8373</v>
      </c>
      <c r="K101" s="18">
        <v>0.8425</v>
      </c>
      <c r="L101" s="18">
        <v>0.8464</v>
      </c>
      <c r="M101" s="18">
        <v>0.8493999999999999</v>
      </c>
    </row>
    <row r="102" spans="2:13" ht="14.25">
      <c r="B102" s="20">
        <v>11.5</v>
      </c>
      <c r="C102" s="18">
        <v>0.7687999999999999</v>
      </c>
      <c r="D102" s="18">
        <v>0.7859</v>
      </c>
      <c r="E102" s="18">
        <v>0.7946</v>
      </c>
      <c r="F102" s="18">
        <v>0.8029000000000001</v>
      </c>
      <c r="G102" s="18">
        <v>0.8101999999999999</v>
      </c>
      <c r="H102" s="18">
        <v>0.8212999999999999</v>
      </c>
      <c r="I102" s="18">
        <v>0.8267</v>
      </c>
      <c r="J102" s="18">
        <v>0.8351999999999999</v>
      </c>
      <c r="K102" s="18">
        <v>0.8417</v>
      </c>
      <c r="L102" s="18">
        <v>0.8449</v>
      </c>
      <c r="M102" s="18">
        <v>0.8465</v>
      </c>
    </row>
    <row r="103" spans="2:13" ht="14.25">
      <c r="B103" s="20">
        <v>11.6</v>
      </c>
      <c r="C103" s="18">
        <v>0.7646999999999999</v>
      </c>
      <c r="D103" s="18">
        <v>0.7829</v>
      </c>
      <c r="E103" s="18">
        <v>0.7924</v>
      </c>
      <c r="F103" s="18">
        <v>0.8007</v>
      </c>
      <c r="G103" s="18">
        <v>0.8076000000000001</v>
      </c>
      <c r="H103" s="18">
        <v>0.8184999999999999</v>
      </c>
      <c r="I103" s="18">
        <v>0.8245999999999999</v>
      </c>
      <c r="J103" s="18">
        <v>0.8331000000000001</v>
      </c>
      <c r="K103" s="18">
        <v>0.8395999999999999</v>
      </c>
      <c r="L103" s="18">
        <v>0.8434</v>
      </c>
      <c r="M103" s="18">
        <v>0.8462000000000001</v>
      </c>
    </row>
    <row r="104" spans="2:13" ht="14.25">
      <c r="B104" s="20">
        <v>11.7</v>
      </c>
      <c r="C104" s="18">
        <v>0.7643000000000001</v>
      </c>
      <c r="D104" s="18">
        <v>0.7822</v>
      </c>
      <c r="E104" s="18">
        <v>0.7914</v>
      </c>
      <c r="F104" s="18">
        <v>0.7986</v>
      </c>
      <c r="G104" s="18">
        <v>0.8042</v>
      </c>
      <c r="H104" s="18">
        <v>0.8162999999999999</v>
      </c>
      <c r="I104" s="18">
        <v>0.8237000000000001</v>
      </c>
      <c r="J104" s="18">
        <v>0.8316</v>
      </c>
      <c r="K104" s="18">
        <v>0.8375</v>
      </c>
      <c r="L104" s="18">
        <v>0.841</v>
      </c>
      <c r="M104" s="18">
        <v>0.8438</v>
      </c>
    </row>
    <row r="105" spans="2:13" ht="14.25">
      <c r="B105" s="20">
        <v>11.8</v>
      </c>
      <c r="C105" s="18">
        <v>0.7615999999999999</v>
      </c>
      <c r="D105" s="18">
        <v>0.7768</v>
      </c>
      <c r="E105" s="18">
        <v>0.7872</v>
      </c>
      <c r="F105" s="18">
        <v>0.7981</v>
      </c>
      <c r="G105" s="18">
        <v>0.8047</v>
      </c>
      <c r="H105" s="18">
        <v>0.8142</v>
      </c>
      <c r="I105" s="18">
        <v>0.8217</v>
      </c>
      <c r="J105" s="18">
        <v>0.83</v>
      </c>
      <c r="K105" s="18">
        <v>0.8358</v>
      </c>
      <c r="L105" s="18">
        <v>0.8401000000000001</v>
      </c>
      <c r="M105" s="18">
        <v>0.8425</v>
      </c>
    </row>
    <row r="106" spans="2:13" ht="14.25">
      <c r="B106" s="20">
        <v>11.9</v>
      </c>
      <c r="C106" s="18">
        <v>0.758</v>
      </c>
      <c r="D106" s="18">
        <v>0.7737999999999999</v>
      </c>
      <c r="E106" s="18">
        <v>0.785</v>
      </c>
      <c r="F106" s="18">
        <v>0.7936</v>
      </c>
      <c r="G106" s="18">
        <v>0.8</v>
      </c>
      <c r="H106" s="18">
        <v>0.8127</v>
      </c>
      <c r="I106" s="18">
        <v>0.8188</v>
      </c>
      <c r="J106" s="18">
        <v>0.8278</v>
      </c>
      <c r="K106" s="18">
        <v>0.8349</v>
      </c>
      <c r="L106" s="18">
        <v>0.8386</v>
      </c>
      <c r="M106" s="18">
        <v>0.8392000000000001</v>
      </c>
    </row>
    <row r="107" spans="2:13" ht="14.25">
      <c r="B107" s="20">
        <v>12</v>
      </c>
      <c r="C107" s="18">
        <v>0.7569</v>
      </c>
      <c r="D107" s="18">
        <v>0.7711</v>
      </c>
      <c r="E107" s="18">
        <v>0.7822</v>
      </c>
      <c r="F107" s="18">
        <v>0.7931</v>
      </c>
      <c r="G107" s="18">
        <v>0.7992</v>
      </c>
      <c r="H107" s="18">
        <v>0.8098000000000001</v>
      </c>
      <c r="I107" s="18">
        <v>0.8165</v>
      </c>
      <c r="J107" s="18">
        <v>0.825</v>
      </c>
      <c r="K107" s="18">
        <v>0.8323999999999999</v>
      </c>
      <c r="L107" s="18">
        <v>0.8359000000000001</v>
      </c>
      <c r="M107" s="18">
        <v>0.8382</v>
      </c>
    </row>
    <row r="108" spans="2:13" ht="14.25">
      <c r="B108" s="20">
        <v>12.1</v>
      </c>
      <c r="C108" s="18">
        <v>0.7524</v>
      </c>
      <c r="D108" s="18">
        <v>0.7693000000000001</v>
      </c>
      <c r="E108" s="18">
        <v>0.7805</v>
      </c>
      <c r="F108" s="18">
        <v>0.7897</v>
      </c>
      <c r="G108" s="18">
        <v>0.7967</v>
      </c>
      <c r="H108" s="18">
        <v>0.8095</v>
      </c>
      <c r="I108" s="18">
        <v>0.8143</v>
      </c>
      <c r="J108" s="18">
        <v>0.8223</v>
      </c>
      <c r="K108" s="18">
        <v>0.8299</v>
      </c>
      <c r="L108" s="18">
        <v>0.8345999999999999</v>
      </c>
      <c r="M108" s="18">
        <v>0.8361</v>
      </c>
    </row>
    <row r="109" spans="2:13" ht="14.25">
      <c r="B109" s="20">
        <v>12.2</v>
      </c>
      <c r="C109" s="18">
        <v>0.7476999999999999</v>
      </c>
      <c r="D109" s="18">
        <v>0.7654000000000001</v>
      </c>
      <c r="E109" s="18">
        <v>0.777</v>
      </c>
      <c r="F109" s="18">
        <v>0.7885</v>
      </c>
      <c r="G109" s="18">
        <v>0.7956</v>
      </c>
      <c r="H109" s="18">
        <v>0.8053</v>
      </c>
      <c r="I109" s="18">
        <v>0.8128</v>
      </c>
      <c r="J109" s="18">
        <v>0.8208</v>
      </c>
      <c r="K109" s="18">
        <v>0.8273</v>
      </c>
      <c r="L109" s="18">
        <v>0.8316</v>
      </c>
      <c r="M109" s="18">
        <v>0.8340000000000001</v>
      </c>
    </row>
    <row r="110" spans="2:13" ht="14.25">
      <c r="B110" s="20">
        <v>12.3</v>
      </c>
      <c r="C110" s="18">
        <v>0.7478</v>
      </c>
      <c r="D110" s="18">
        <v>0.7639</v>
      </c>
      <c r="E110" s="18">
        <v>0.7761</v>
      </c>
      <c r="F110" s="18">
        <v>0.7854000000000001</v>
      </c>
      <c r="G110" s="18">
        <v>0.7915000000000001</v>
      </c>
      <c r="H110" s="18">
        <v>0.8067</v>
      </c>
      <c r="I110" s="18">
        <v>0.8129000000000001</v>
      </c>
      <c r="J110" s="18">
        <v>0.8192</v>
      </c>
      <c r="K110" s="18">
        <v>0.8247</v>
      </c>
      <c r="L110" s="18">
        <v>0.8288</v>
      </c>
      <c r="M110" s="18">
        <v>0.8329000000000001</v>
      </c>
    </row>
    <row r="111" spans="2:13" ht="14.25">
      <c r="B111" s="20">
        <v>12.4</v>
      </c>
      <c r="C111" s="18">
        <v>0.7453</v>
      </c>
      <c r="D111" s="18">
        <v>0.7604000000000001</v>
      </c>
      <c r="E111" s="18">
        <v>0.772</v>
      </c>
      <c r="F111" s="18">
        <v>0.7823</v>
      </c>
      <c r="G111" s="18">
        <v>0.7888</v>
      </c>
      <c r="H111" s="18">
        <v>0.8009000000000001</v>
      </c>
      <c r="I111" s="18">
        <v>0.8097</v>
      </c>
      <c r="J111" s="18">
        <v>0.8188</v>
      </c>
      <c r="K111" s="18">
        <v>0.8254</v>
      </c>
      <c r="L111" s="18">
        <v>0.8294</v>
      </c>
      <c r="M111" s="18">
        <v>0.8309000000000001</v>
      </c>
    </row>
    <row r="112" spans="2:13" ht="14.25">
      <c r="B112" s="20">
        <v>12.5</v>
      </c>
      <c r="C112" s="18">
        <v>0.7418</v>
      </c>
      <c r="D112" s="18">
        <v>0.7576999999999999</v>
      </c>
      <c r="E112" s="18">
        <v>0.7709999999999999</v>
      </c>
      <c r="F112" s="18">
        <v>0.7814</v>
      </c>
      <c r="G112" s="18">
        <v>0.7873</v>
      </c>
      <c r="H112" s="18">
        <v>0.8</v>
      </c>
      <c r="I112" s="18">
        <v>0.8062</v>
      </c>
      <c r="J112" s="18">
        <v>0.8142</v>
      </c>
      <c r="K112" s="18">
        <v>0.8212</v>
      </c>
      <c r="L112" s="18">
        <v>0.8266</v>
      </c>
      <c r="M112" s="18">
        <v>0.8299</v>
      </c>
    </row>
    <row r="113" spans="2:13" ht="14.25">
      <c r="B113" s="20">
        <v>12.6</v>
      </c>
      <c r="C113" s="18">
        <v>0.7395</v>
      </c>
      <c r="D113" s="18">
        <v>0.7561</v>
      </c>
      <c r="E113" s="18">
        <v>0.7672</v>
      </c>
      <c r="F113" s="18">
        <v>0.7770999999999999</v>
      </c>
      <c r="G113" s="18">
        <v>0.787</v>
      </c>
      <c r="H113" s="18">
        <v>0.8006</v>
      </c>
      <c r="I113" s="18">
        <v>0.8040999999999999</v>
      </c>
      <c r="J113" s="18">
        <v>0.8137000000000001</v>
      </c>
      <c r="K113" s="18">
        <v>0.8206</v>
      </c>
      <c r="L113" s="18">
        <v>0.8244</v>
      </c>
      <c r="M113" s="18">
        <v>0.8276</v>
      </c>
    </row>
    <row r="114" spans="2:13" ht="14.25">
      <c r="B114" s="20">
        <v>12.7</v>
      </c>
      <c r="C114" s="18">
        <v>0.7379000000000001</v>
      </c>
      <c r="D114" s="18">
        <v>0.7537999999999999</v>
      </c>
      <c r="E114" s="18">
        <v>0.7664</v>
      </c>
      <c r="F114" s="18">
        <v>0.7768</v>
      </c>
      <c r="G114" s="18">
        <v>0.7816</v>
      </c>
      <c r="H114" s="18">
        <v>0.795</v>
      </c>
      <c r="I114" s="18">
        <v>0.8053</v>
      </c>
      <c r="J114" s="18">
        <v>0.8133</v>
      </c>
      <c r="K114" s="18">
        <v>0.8192</v>
      </c>
      <c r="L114" s="18">
        <v>0.8222</v>
      </c>
      <c r="M114" s="18">
        <v>0.8256999999999999</v>
      </c>
    </row>
    <row r="115" spans="2:13" ht="14.25">
      <c r="B115" s="20">
        <v>12.8</v>
      </c>
      <c r="C115" s="18">
        <v>0.7353000000000001</v>
      </c>
      <c r="D115" s="18">
        <v>0.7522</v>
      </c>
      <c r="E115" s="18">
        <v>0.7637999999999999</v>
      </c>
      <c r="F115" s="18">
        <v>0.7720999999999999</v>
      </c>
      <c r="G115" s="18">
        <v>0.7784</v>
      </c>
      <c r="H115" s="18">
        <v>0.7914</v>
      </c>
      <c r="I115" s="18">
        <v>0.799</v>
      </c>
      <c r="J115" s="18">
        <v>0.8087000000000001</v>
      </c>
      <c r="K115" s="18">
        <v>0.815</v>
      </c>
      <c r="L115" s="18">
        <v>0.8187000000000001</v>
      </c>
      <c r="M115" s="18">
        <v>0.8223</v>
      </c>
    </row>
    <row r="116" spans="2:13" ht="14.25">
      <c r="B116" s="20">
        <v>12.9</v>
      </c>
      <c r="C116" s="18">
        <v>0.7331</v>
      </c>
      <c r="D116" s="18">
        <v>0.7487</v>
      </c>
      <c r="E116" s="18">
        <v>0.7617</v>
      </c>
      <c r="F116" s="18">
        <v>0.7706999999999999</v>
      </c>
      <c r="G116" s="18">
        <v>0.7753</v>
      </c>
      <c r="H116" s="18">
        <v>0.7907</v>
      </c>
      <c r="I116" s="18">
        <v>0.799</v>
      </c>
      <c r="J116" s="18">
        <v>0.8070999999999999</v>
      </c>
      <c r="K116" s="18">
        <v>0.8139</v>
      </c>
      <c r="L116" s="18">
        <v>0.8199</v>
      </c>
      <c r="M116" s="18">
        <v>0.8223999999999999</v>
      </c>
    </row>
    <row r="117" spans="2:13" ht="14.25">
      <c r="B117" s="20">
        <v>13</v>
      </c>
      <c r="C117" s="18">
        <v>0.73</v>
      </c>
      <c r="D117" s="18">
        <v>0.7467</v>
      </c>
      <c r="E117" s="18">
        <v>0.7585999999999999</v>
      </c>
      <c r="F117" s="18">
        <v>0.769</v>
      </c>
      <c r="G117" s="18">
        <v>0.7759</v>
      </c>
      <c r="H117" s="18">
        <v>0.7872</v>
      </c>
      <c r="I117" s="18">
        <v>0.7955</v>
      </c>
      <c r="J117" s="18">
        <v>0.8040999999999999</v>
      </c>
      <c r="K117" s="18">
        <v>0.8112999999999999</v>
      </c>
      <c r="L117" s="18">
        <v>0.8167</v>
      </c>
      <c r="M117" s="18">
        <v>0.8199</v>
      </c>
    </row>
    <row r="118" spans="2:13" ht="14.25">
      <c r="B118" s="20">
        <v>13.1</v>
      </c>
      <c r="C118" s="18">
        <v>0.7271</v>
      </c>
      <c r="D118" s="18">
        <v>0.7443000000000001</v>
      </c>
      <c r="E118" s="18">
        <v>0.7555</v>
      </c>
      <c r="F118" s="18">
        <v>0.7648999999999999</v>
      </c>
      <c r="G118" s="18">
        <v>0.7723</v>
      </c>
      <c r="H118" s="18">
        <v>0.7856000000000001</v>
      </c>
      <c r="I118" s="18">
        <v>0.7939</v>
      </c>
      <c r="J118" s="18">
        <v>0.8036</v>
      </c>
      <c r="K118" s="18">
        <v>0.8107</v>
      </c>
      <c r="L118" s="18">
        <v>0.8147</v>
      </c>
      <c r="M118" s="18">
        <v>0.8190000000000001</v>
      </c>
    </row>
    <row r="119" spans="2:13" ht="14.25">
      <c r="B119" s="20">
        <v>13.2</v>
      </c>
      <c r="C119" s="18">
        <v>0.7259</v>
      </c>
      <c r="D119" s="18">
        <v>0.7423000000000001</v>
      </c>
      <c r="E119" s="18">
        <v>0.7519</v>
      </c>
      <c r="F119" s="18">
        <v>0.7612000000000001</v>
      </c>
      <c r="G119" s="18">
        <v>0.7696</v>
      </c>
      <c r="H119" s="18">
        <v>0.7829999999999999</v>
      </c>
      <c r="I119" s="18">
        <v>0.7915000000000001</v>
      </c>
      <c r="J119" s="18">
        <v>0.8006</v>
      </c>
      <c r="K119" s="18">
        <v>0.8088</v>
      </c>
      <c r="L119" s="18">
        <v>0.8134</v>
      </c>
      <c r="M119" s="18">
        <v>0.8168000000000001</v>
      </c>
    </row>
    <row r="120" spans="2:13" ht="14.25">
      <c r="B120" s="20">
        <v>13.3</v>
      </c>
      <c r="C120" s="18">
        <v>0.7236</v>
      </c>
      <c r="D120" s="18">
        <v>0.7432</v>
      </c>
      <c r="E120" s="18">
        <v>0.7532</v>
      </c>
      <c r="F120" s="18">
        <v>0.7614</v>
      </c>
      <c r="G120" s="18">
        <v>0.7691</v>
      </c>
      <c r="H120" s="18">
        <v>0.7823</v>
      </c>
      <c r="I120" s="18">
        <v>0.7893000000000001</v>
      </c>
      <c r="J120" s="18">
        <v>0.7985</v>
      </c>
      <c r="K120" s="18">
        <v>0.8057</v>
      </c>
      <c r="L120" s="18">
        <v>0.8112999999999999</v>
      </c>
      <c r="M120" s="18">
        <v>0.8157</v>
      </c>
    </row>
    <row r="121" spans="2:13" ht="14.25">
      <c r="B121" s="20">
        <v>13.4</v>
      </c>
      <c r="C121" s="18">
        <v>0.7203</v>
      </c>
      <c r="D121" s="18">
        <v>0.7367</v>
      </c>
      <c r="E121" s="18">
        <v>0.7490000000000001</v>
      </c>
      <c r="F121" s="18">
        <v>0.759</v>
      </c>
      <c r="G121" s="18">
        <v>0.7664</v>
      </c>
      <c r="H121" s="18">
        <v>0.7803</v>
      </c>
      <c r="I121" s="18">
        <v>0.7881</v>
      </c>
      <c r="J121" s="18">
        <v>0.7967</v>
      </c>
      <c r="K121" s="18">
        <v>0.8043</v>
      </c>
      <c r="L121" s="18">
        <v>0.8086</v>
      </c>
      <c r="M121" s="18">
        <v>0.8112</v>
      </c>
    </row>
    <row r="122" spans="2:13" ht="14.25">
      <c r="B122" s="20">
        <v>13.5</v>
      </c>
      <c r="C122" s="18">
        <v>0.718</v>
      </c>
      <c r="D122" s="18">
        <v>0.7343000000000001</v>
      </c>
      <c r="E122" s="18">
        <v>0.746</v>
      </c>
      <c r="F122" s="18">
        <v>0.7581</v>
      </c>
      <c r="G122" s="18">
        <v>0.7659</v>
      </c>
      <c r="H122" s="18">
        <v>0.7754000000000001</v>
      </c>
      <c r="I122" s="18">
        <v>0.7846</v>
      </c>
      <c r="J122" s="18">
        <v>0.7944</v>
      </c>
      <c r="K122" s="18">
        <v>0.8023</v>
      </c>
      <c r="L122" s="18">
        <v>0.8076000000000001</v>
      </c>
      <c r="M122" s="18">
        <v>0.8101</v>
      </c>
    </row>
    <row r="123" spans="2:13" ht="14.25">
      <c r="B123" s="20">
        <v>13.6</v>
      </c>
      <c r="C123" s="18">
        <v>0.7148</v>
      </c>
      <c r="D123" s="18">
        <v>0.7326</v>
      </c>
      <c r="E123" s="18">
        <v>0.7454000000000001</v>
      </c>
      <c r="F123" s="18">
        <v>0.755</v>
      </c>
      <c r="G123" s="18">
        <v>0.762</v>
      </c>
      <c r="H123" s="18">
        <v>0.7763</v>
      </c>
      <c r="I123" s="18">
        <v>0.7841</v>
      </c>
      <c r="J123" s="18">
        <v>0.7928000000000001</v>
      </c>
      <c r="K123" s="18">
        <v>0.8</v>
      </c>
      <c r="L123" s="18">
        <v>0.8053</v>
      </c>
      <c r="M123" s="18">
        <v>0.8078</v>
      </c>
    </row>
    <row r="124" spans="2:13" ht="14.25">
      <c r="B124" s="20">
        <v>13.7</v>
      </c>
      <c r="C124" s="18">
        <v>0.7137</v>
      </c>
      <c r="D124" s="18">
        <v>0.7286</v>
      </c>
      <c r="E124" s="18">
        <v>0.7412000000000001</v>
      </c>
      <c r="F124" s="18">
        <v>0.7535</v>
      </c>
      <c r="G124" s="18">
        <v>0.7609999999999999</v>
      </c>
      <c r="H124" s="18">
        <v>0.7731</v>
      </c>
      <c r="I124" s="18">
        <v>0.7817000000000001</v>
      </c>
      <c r="J124" s="18">
        <v>0.7909</v>
      </c>
      <c r="K124" s="18">
        <v>0.7989</v>
      </c>
      <c r="L124" s="18">
        <v>0.8042</v>
      </c>
      <c r="M124" s="18">
        <v>0.8067</v>
      </c>
    </row>
    <row r="125" spans="2:13" ht="14.25">
      <c r="B125" s="20">
        <v>13.8</v>
      </c>
      <c r="C125" s="18">
        <v>0.7105</v>
      </c>
      <c r="D125" s="18">
        <v>0.7289</v>
      </c>
      <c r="E125" s="18">
        <v>0.7399</v>
      </c>
      <c r="F125" s="18">
        <v>0.7487</v>
      </c>
      <c r="G125" s="18">
        <v>0.7572</v>
      </c>
      <c r="H125" s="18">
        <v>0.772</v>
      </c>
      <c r="I125" s="18">
        <v>0.7798999999999999</v>
      </c>
      <c r="J125" s="18">
        <v>0.7885</v>
      </c>
      <c r="K125" s="18">
        <v>0.7968999999999999</v>
      </c>
      <c r="L125" s="18">
        <v>0.8031</v>
      </c>
      <c r="M125" s="18">
        <v>0.8056</v>
      </c>
    </row>
    <row r="126" spans="2:13" ht="14.25">
      <c r="B126" s="20">
        <v>13.9</v>
      </c>
      <c r="C126" s="18">
        <v>0.7081000000000001</v>
      </c>
      <c r="D126" s="18">
        <v>0.7245</v>
      </c>
      <c r="E126" s="18">
        <v>0.7387999999999999</v>
      </c>
      <c r="F126" s="18">
        <v>0.75</v>
      </c>
      <c r="G126" s="18">
        <v>0.7544</v>
      </c>
      <c r="H126" s="18">
        <v>0.7683</v>
      </c>
      <c r="I126" s="18">
        <v>0.7776000000000001</v>
      </c>
      <c r="J126" s="18">
        <v>0.7879</v>
      </c>
      <c r="K126" s="18">
        <v>0.7961</v>
      </c>
      <c r="L126" s="18">
        <v>0.7995</v>
      </c>
      <c r="M126" s="18">
        <v>0.802</v>
      </c>
    </row>
    <row r="127" spans="2:13" ht="14.25">
      <c r="B127" s="20">
        <v>14</v>
      </c>
      <c r="C127" s="18">
        <v>0.7068000000000001</v>
      </c>
      <c r="D127" s="18">
        <v>0.7234999999999999</v>
      </c>
      <c r="E127" s="18">
        <v>0.735</v>
      </c>
      <c r="F127" s="18">
        <v>0.7445</v>
      </c>
      <c r="G127" s="18">
        <v>0.7523000000000001</v>
      </c>
      <c r="H127" s="18">
        <v>0.7676000000000001</v>
      </c>
      <c r="I127" s="18">
        <v>0.7764</v>
      </c>
      <c r="J127" s="18">
        <v>0.7855</v>
      </c>
      <c r="K127" s="18">
        <v>0.7937000000000001</v>
      </c>
      <c r="L127" s="18">
        <v>0.7975</v>
      </c>
      <c r="M127" s="18">
        <v>0.8022</v>
      </c>
    </row>
    <row r="128" spans="2:13" ht="14.25">
      <c r="B128" s="20">
        <v>14.1</v>
      </c>
      <c r="C128" s="18">
        <v>0.7037</v>
      </c>
      <c r="D128" s="18">
        <v>0.7198</v>
      </c>
      <c r="E128" s="18">
        <v>0.7313</v>
      </c>
      <c r="F128" s="18">
        <v>0.7426999999999999</v>
      </c>
      <c r="G128" s="18">
        <v>0.7519</v>
      </c>
      <c r="H128" s="18">
        <v>0.7626999999999999</v>
      </c>
      <c r="I128" s="18">
        <v>0.774</v>
      </c>
      <c r="J128" s="18">
        <v>0.7846</v>
      </c>
      <c r="K128" s="18">
        <v>0.7917000000000001</v>
      </c>
      <c r="L128" s="18">
        <v>0.7962</v>
      </c>
      <c r="M128" s="18">
        <v>0.7998000000000001</v>
      </c>
    </row>
    <row r="129" spans="2:13" ht="14.25">
      <c r="B129" s="20">
        <v>14.2</v>
      </c>
      <c r="C129" s="18">
        <v>0.6999</v>
      </c>
      <c r="D129" s="18">
        <v>0.7181000000000001</v>
      </c>
      <c r="E129" s="18">
        <v>0.7319</v>
      </c>
      <c r="F129" s="18">
        <v>0.7424</v>
      </c>
      <c r="G129" s="18">
        <v>0.7483</v>
      </c>
      <c r="H129" s="18">
        <v>0.7626999999999999</v>
      </c>
      <c r="I129" s="18">
        <v>0.7716</v>
      </c>
      <c r="J129" s="18">
        <v>0.7807</v>
      </c>
      <c r="K129" s="18">
        <v>0.7893000000000001</v>
      </c>
      <c r="L129" s="18">
        <v>0.7939</v>
      </c>
      <c r="M129" s="18">
        <v>0.7975</v>
      </c>
    </row>
    <row r="130" spans="2:13" ht="14.25">
      <c r="B130" s="20">
        <v>14.3</v>
      </c>
      <c r="C130" s="18">
        <v>0.6986</v>
      </c>
      <c r="D130" s="18">
        <v>0.7140000000000001</v>
      </c>
      <c r="E130" s="18">
        <v>0.7256999999999999</v>
      </c>
      <c r="F130" s="18">
        <v>0.7372</v>
      </c>
      <c r="G130" s="18">
        <v>0.7471</v>
      </c>
      <c r="H130" s="18">
        <v>0.7606</v>
      </c>
      <c r="I130" s="18">
        <v>0.7691</v>
      </c>
      <c r="J130" s="18">
        <v>0.779</v>
      </c>
      <c r="K130" s="18">
        <v>0.7868999999999999</v>
      </c>
      <c r="L130" s="18">
        <v>0.7913</v>
      </c>
      <c r="M130" s="18">
        <v>0.7939</v>
      </c>
    </row>
    <row r="131" spans="2:13" ht="14.25">
      <c r="B131" s="20">
        <v>14.4</v>
      </c>
      <c r="C131" s="18">
        <v>0.6960999999999999</v>
      </c>
      <c r="D131" s="18">
        <v>0.7134999999999999</v>
      </c>
      <c r="E131" s="18">
        <v>0.7269</v>
      </c>
      <c r="F131" s="18">
        <v>0.7373999999999999</v>
      </c>
      <c r="G131" s="18">
        <v>0.7440000000000001</v>
      </c>
      <c r="H131" s="18">
        <v>0.7603</v>
      </c>
      <c r="I131" s="18">
        <v>0.7686</v>
      </c>
      <c r="J131" s="18">
        <v>0.7766</v>
      </c>
      <c r="K131" s="18">
        <v>0.7848999999999999</v>
      </c>
      <c r="L131" s="18">
        <v>0.7903</v>
      </c>
      <c r="M131" s="18">
        <v>0.794</v>
      </c>
    </row>
    <row r="132" spans="2:13" ht="14.25">
      <c r="B132" s="20">
        <v>14.5</v>
      </c>
      <c r="C132" s="18">
        <v>0.6922</v>
      </c>
      <c r="D132" s="18">
        <v>0.7104</v>
      </c>
      <c r="E132" s="18">
        <v>0.7225</v>
      </c>
      <c r="F132" s="18">
        <v>0.7325</v>
      </c>
      <c r="G132" s="18">
        <v>0.7409</v>
      </c>
      <c r="H132" s="18">
        <v>0.7544</v>
      </c>
      <c r="I132" s="18">
        <v>0.7642</v>
      </c>
      <c r="J132" s="18">
        <v>0.7754000000000001</v>
      </c>
      <c r="K132" s="18">
        <v>0.7834</v>
      </c>
      <c r="L132" s="18">
        <v>0.7879</v>
      </c>
      <c r="M132" s="18">
        <v>0.7916</v>
      </c>
    </row>
    <row r="133" spans="2:13" ht="14.25">
      <c r="B133" s="20">
        <v>14.6</v>
      </c>
      <c r="C133" s="18">
        <v>0.6916</v>
      </c>
      <c r="D133" s="18">
        <v>0.7084</v>
      </c>
      <c r="E133" s="18">
        <v>0.7193999999999999</v>
      </c>
      <c r="F133" s="18">
        <v>0.7292000000000001</v>
      </c>
      <c r="G133" s="18">
        <v>0.7381</v>
      </c>
      <c r="H133" s="18">
        <v>0.7515000000000001</v>
      </c>
      <c r="I133" s="18">
        <v>0.7636</v>
      </c>
      <c r="J133" s="18">
        <v>0.7741</v>
      </c>
      <c r="K133" s="18">
        <v>0.78</v>
      </c>
      <c r="L133" s="18">
        <v>0.7855</v>
      </c>
      <c r="M133" s="18">
        <v>0.7892</v>
      </c>
    </row>
    <row r="134" spans="2:13" ht="14.25">
      <c r="B134" s="20">
        <v>14.7</v>
      </c>
      <c r="C134" s="18">
        <v>0.6884</v>
      </c>
      <c r="D134" s="18">
        <v>0.7061</v>
      </c>
      <c r="E134" s="18">
        <v>0.7193</v>
      </c>
      <c r="F134" s="18">
        <v>0.7295</v>
      </c>
      <c r="G134" s="18">
        <v>0.7368000000000001</v>
      </c>
      <c r="H134" s="18">
        <v>0.7506999999999999</v>
      </c>
      <c r="I134" s="18">
        <v>0.7618</v>
      </c>
      <c r="J134" s="18">
        <v>0.7713</v>
      </c>
      <c r="K134" s="18">
        <v>0.7791</v>
      </c>
      <c r="L134" s="18">
        <v>0.7853</v>
      </c>
      <c r="M134" s="18">
        <v>0.7868</v>
      </c>
    </row>
    <row r="135" spans="2:13" ht="14.25">
      <c r="B135" s="20">
        <v>14.8</v>
      </c>
      <c r="C135" s="18">
        <v>0.6864</v>
      </c>
      <c r="D135" s="18">
        <v>0.705</v>
      </c>
      <c r="E135" s="18">
        <v>0.7193</v>
      </c>
      <c r="F135" s="18">
        <v>0.7286</v>
      </c>
      <c r="G135" s="18">
        <v>0.7348</v>
      </c>
      <c r="H135" s="18">
        <v>0.7494</v>
      </c>
      <c r="I135" s="18">
        <v>0.7587</v>
      </c>
      <c r="J135" s="18">
        <v>0.7693000000000001</v>
      </c>
      <c r="K135" s="18">
        <v>0.7774</v>
      </c>
      <c r="L135" s="18">
        <v>0.7818999999999999</v>
      </c>
      <c r="M135" s="18">
        <v>0.7856000000000001</v>
      </c>
    </row>
    <row r="136" spans="2:13" ht="14.25">
      <c r="B136" s="20">
        <v>14.9</v>
      </c>
      <c r="C136" s="18">
        <v>0.6844</v>
      </c>
      <c r="D136" s="18">
        <v>0.6975</v>
      </c>
      <c r="E136" s="18">
        <v>0.7116</v>
      </c>
      <c r="F136" s="18">
        <v>0.7248</v>
      </c>
      <c r="G136" s="18">
        <v>0.7315999999999999</v>
      </c>
      <c r="H136" s="18">
        <v>0.7486</v>
      </c>
      <c r="I136" s="18">
        <v>0.7581</v>
      </c>
      <c r="J136" s="18">
        <v>0.7676000000000001</v>
      </c>
      <c r="K136" s="18">
        <v>0.7755</v>
      </c>
      <c r="L136" s="18">
        <v>0.782</v>
      </c>
      <c r="M136" s="18">
        <v>0.7856000000000001</v>
      </c>
    </row>
    <row r="137" spans="2:13" ht="14.25">
      <c r="B137" s="20">
        <v>15</v>
      </c>
      <c r="C137" s="18">
        <v>0.6805</v>
      </c>
      <c r="D137" s="18">
        <v>0.6995</v>
      </c>
      <c r="E137" s="18">
        <v>0.7141</v>
      </c>
      <c r="F137" s="18">
        <v>0.7248</v>
      </c>
      <c r="G137" s="18">
        <v>0.7306999999999999</v>
      </c>
      <c r="H137" s="18">
        <v>0.7448</v>
      </c>
      <c r="I137" s="18">
        <v>0.7548999999999999</v>
      </c>
      <c r="J137" s="18">
        <v>0.7652</v>
      </c>
      <c r="K137" s="18">
        <v>0.773</v>
      </c>
      <c r="L137" s="18">
        <v>0.7794</v>
      </c>
      <c r="M137" s="18">
        <v>0.782</v>
      </c>
    </row>
    <row r="138" spans="2:13" ht="14.25">
      <c r="B138" s="20">
        <v>15.1</v>
      </c>
      <c r="C138" s="18">
        <v>0.6790999999999999</v>
      </c>
      <c r="D138" s="18">
        <v>0.6966</v>
      </c>
      <c r="E138" s="18">
        <v>0.7097</v>
      </c>
      <c r="F138" s="18">
        <v>0.7204999999999999</v>
      </c>
      <c r="G138" s="18">
        <v>0.7284</v>
      </c>
      <c r="H138" s="18">
        <v>0.743</v>
      </c>
      <c r="I138" s="18">
        <v>0.7518</v>
      </c>
      <c r="J138" s="18">
        <v>0.7623000000000001</v>
      </c>
      <c r="K138" s="18">
        <v>0.7712</v>
      </c>
      <c r="L138" s="18">
        <v>0.7757999999999999</v>
      </c>
      <c r="M138" s="18">
        <v>0.7794</v>
      </c>
    </row>
    <row r="139" spans="2:13" ht="14.25">
      <c r="B139" s="20">
        <v>15.2</v>
      </c>
      <c r="C139" s="18">
        <v>0.6772</v>
      </c>
      <c r="D139" s="18">
        <v>0.6940000000000001</v>
      </c>
      <c r="E139" s="18">
        <v>0.7077</v>
      </c>
      <c r="F139" s="18">
        <v>0.7192000000000001</v>
      </c>
      <c r="G139" s="18">
        <v>0.7265999999999999</v>
      </c>
      <c r="H139" s="18">
        <v>0.7404999999999999</v>
      </c>
      <c r="I139" s="18">
        <v>0.7518</v>
      </c>
      <c r="J139" s="18">
        <v>0.7618</v>
      </c>
      <c r="K139" s="18">
        <v>0.77</v>
      </c>
      <c r="L139" s="18">
        <v>0.7746</v>
      </c>
      <c r="M139" s="18">
        <v>0.7781999999999999</v>
      </c>
    </row>
    <row r="140" spans="2:13" ht="14.25">
      <c r="B140" s="20">
        <v>15.3</v>
      </c>
      <c r="C140" s="18">
        <v>0.6753</v>
      </c>
      <c r="D140" s="18">
        <v>0.6908</v>
      </c>
      <c r="E140" s="18">
        <v>0.7039</v>
      </c>
      <c r="F140" s="18">
        <v>0.715</v>
      </c>
      <c r="G140" s="18">
        <v>0.725</v>
      </c>
      <c r="H140" s="18">
        <v>0.7413</v>
      </c>
      <c r="I140" s="18">
        <v>0.7498</v>
      </c>
      <c r="J140" s="18">
        <v>0.7602</v>
      </c>
      <c r="K140" s="18">
        <v>0.7675</v>
      </c>
      <c r="L140" s="18">
        <v>0.7722</v>
      </c>
      <c r="M140" s="18">
        <v>0.7768999999999999</v>
      </c>
    </row>
    <row r="141" spans="2:13" ht="14.25">
      <c r="B141" s="20">
        <v>15.4</v>
      </c>
      <c r="C141" s="18">
        <v>0.6724</v>
      </c>
      <c r="D141" s="18">
        <v>0.6877</v>
      </c>
      <c r="E141" s="18">
        <v>0.7011</v>
      </c>
      <c r="F141" s="18">
        <v>0.7140000000000001</v>
      </c>
      <c r="G141" s="18">
        <v>0.7217</v>
      </c>
      <c r="H141" s="18">
        <v>0.7362000000000001</v>
      </c>
      <c r="I141" s="18">
        <v>0.7473000000000001</v>
      </c>
      <c r="J141" s="18">
        <v>0.758</v>
      </c>
      <c r="K141" s="18">
        <v>0.7665000000000001</v>
      </c>
      <c r="L141" s="18">
        <v>0.7720999999999999</v>
      </c>
      <c r="M141" s="18">
        <v>0.7757999999999999</v>
      </c>
    </row>
    <row r="142" spans="2:13" ht="14.25">
      <c r="B142" s="20">
        <v>15.5</v>
      </c>
      <c r="C142" s="18">
        <v>0.6718000000000001</v>
      </c>
      <c r="D142" s="18">
        <v>0.6865000000000001</v>
      </c>
      <c r="E142" s="18">
        <v>0.6992</v>
      </c>
      <c r="F142" s="18">
        <v>0.7105</v>
      </c>
      <c r="G142" s="18">
        <v>0.7193</v>
      </c>
      <c r="H142" s="18">
        <v>0.7349</v>
      </c>
      <c r="I142" s="18">
        <v>0.7448</v>
      </c>
      <c r="J142" s="18">
        <v>0.7547</v>
      </c>
      <c r="K142" s="18">
        <v>0.764</v>
      </c>
      <c r="L142" s="18">
        <v>0.7696</v>
      </c>
      <c r="M142" s="18">
        <v>0.7733</v>
      </c>
    </row>
    <row r="143" spans="2:13" ht="14.25">
      <c r="B143" s="20">
        <v>15.6</v>
      </c>
      <c r="C143" s="18">
        <v>0.6681999999999999</v>
      </c>
      <c r="D143" s="18">
        <v>0.6856</v>
      </c>
      <c r="E143" s="18">
        <v>0.6978</v>
      </c>
      <c r="F143" s="18">
        <v>0.7088</v>
      </c>
      <c r="G143" s="18">
        <v>0.7165</v>
      </c>
      <c r="H143" s="18">
        <v>0.731</v>
      </c>
      <c r="I143" s="18">
        <v>0.7415</v>
      </c>
      <c r="J143" s="18">
        <v>0.7525</v>
      </c>
      <c r="K143" s="18">
        <v>0.7628</v>
      </c>
      <c r="L143" s="18">
        <v>0.7683</v>
      </c>
      <c r="M143" s="18">
        <v>0.7707999999999999</v>
      </c>
    </row>
    <row r="144" spans="2:13" ht="14.25">
      <c r="B144" s="20">
        <v>15.7</v>
      </c>
      <c r="C144" s="18">
        <v>0.6657</v>
      </c>
      <c r="D144" s="18">
        <v>0.6834</v>
      </c>
      <c r="E144" s="18">
        <v>0.6970999999999999</v>
      </c>
      <c r="F144" s="18">
        <v>0.7070000000000001</v>
      </c>
      <c r="G144" s="18">
        <v>0.7143</v>
      </c>
      <c r="H144" s="18">
        <v>0.7317</v>
      </c>
      <c r="I144" s="18">
        <v>0.7423000000000001</v>
      </c>
      <c r="J144" s="18">
        <v>0.7512000000000001</v>
      </c>
      <c r="K144" s="18">
        <v>0.7609999999999999</v>
      </c>
      <c r="L144" s="18">
        <v>0.7645000000000001</v>
      </c>
      <c r="M144" s="18">
        <v>0.7681999999999999</v>
      </c>
    </row>
    <row r="145" spans="2:13" ht="14.25">
      <c r="B145" s="20">
        <v>15.8</v>
      </c>
      <c r="C145" s="18">
        <v>0.6642</v>
      </c>
      <c r="D145" s="18">
        <v>0.6803</v>
      </c>
      <c r="E145" s="18">
        <v>0.6931</v>
      </c>
      <c r="F145" s="18">
        <v>0.7051000000000001</v>
      </c>
      <c r="G145" s="18">
        <v>0.7140000000000001</v>
      </c>
      <c r="H145" s="18">
        <v>0.7287</v>
      </c>
      <c r="I145" s="18">
        <v>0.7387999999999999</v>
      </c>
      <c r="J145" s="18">
        <v>0.7503</v>
      </c>
      <c r="K145" s="18">
        <v>0.7587</v>
      </c>
      <c r="L145" s="18">
        <v>0.7633</v>
      </c>
      <c r="M145" s="18">
        <v>0.7681</v>
      </c>
    </row>
    <row r="146" spans="2:13" ht="14.25">
      <c r="B146" s="20">
        <v>15.9</v>
      </c>
      <c r="C146" s="18">
        <v>0.6616</v>
      </c>
      <c r="D146" s="18">
        <v>0.6785</v>
      </c>
      <c r="E146" s="18">
        <v>0.6934999999999999</v>
      </c>
      <c r="F146" s="18">
        <v>0.7051000000000001</v>
      </c>
      <c r="G146" s="18">
        <v>0.7112999999999999</v>
      </c>
      <c r="H146" s="18">
        <v>0.7273000000000001</v>
      </c>
      <c r="I146" s="18">
        <v>0.7387999999999999</v>
      </c>
      <c r="J146" s="18">
        <v>0.7486</v>
      </c>
      <c r="K146" s="18">
        <v>0.7564</v>
      </c>
      <c r="L146" s="18">
        <v>0.7619</v>
      </c>
      <c r="M146" s="18">
        <v>0.7645000000000001</v>
      </c>
    </row>
    <row r="147" spans="2:13" ht="14.25">
      <c r="B147" s="20">
        <v>16</v>
      </c>
      <c r="C147" s="18">
        <v>0.66</v>
      </c>
      <c r="D147" s="18">
        <v>0.6769</v>
      </c>
      <c r="E147" s="18">
        <v>0.6890999999999999</v>
      </c>
      <c r="F147" s="18">
        <v>0.7001999999999999</v>
      </c>
      <c r="G147" s="18">
        <v>0.7099</v>
      </c>
      <c r="H147" s="18">
        <v>0.7251000000000001</v>
      </c>
      <c r="I147" s="18">
        <v>0.7354999999999999</v>
      </c>
      <c r="J147" s="18">
        <v>0.7464</v>
      </c>
      <c r="K147" s="18">
        <v>0.7548999999999999</v>
      </c>
      <c r="L147" s="18">
        <v>0.7594</v>
      </c>
      <c r="M147" s="18">
        <v>0.762</v>
      </c>
    </row>
    <row r="148" spans="2:13" ht="14.25">
      <c r="B148" s="20">
        <v>16.1</v>
      </c>
      <c r="C148" s="18">
        <v>0.6591</v>
      </c>
      <c r="D148" s="18">
        <v>0.6759999999999999</v>
      </c>
      <c r="E148" s="18">
        <v>0.6881999999999999</v>
      </c>
      <c r="F148" s="18">
        <v>0.6997</v>
      </c>
      <c r="G148" s="18">
        <v>0.7082999999999999</v>
      </c>
      <c r="H148" s="18">
        <v>0.7225</v>
      </c>
      <c r="I148" s="18">
        <v>0.7329000000000001</v>
      </c>
      <c r="J148" s="18">
        <v>0.7442</v>
      </c>
      <c r="K148" s="18">
        <v>0.7536</v>
      </c>
      <c r="L148" s="18">
        <v>0.7581</v>
      </c>
      <c r="M148" s="18">
        <v>0.7618</v>
      </c>
    </row>
    <row r="149" spans="2:13" ht="14.25">
      <c r="B149" s="20">
        <v>16.2</v>
      </c>
      <c r="C149" s="18">
        <v>0.6551</v>
      </c>
      <c r="D149" s="18">
        <v>0.6727</v>
      </c>
      <c r="E149" s="18">
        <v>0.6849</v>
      </c>
      <c r="F149" s="18">
        <v>0.6964</v>
      </c>
      <c r="G149" s="18">
        <v>0.7065</v>
      </c>
      <c r="H149" s="18">
        <v>0.7193</v>
      </c>
      <c r="I149" s="18">
        <v>0.7315</v>
      </c>
      <c r="J149" s="18">
        <v>0.7425</v>
      </c>
      <c r="K149" s="18">
        <v>0.7514</v>
      </c>
      <c r="L149" s="18">
        <v>0.7581</v>
      </c>
      <c r="M149" s="18">
        <v>0.7595000000000001</v>
      </c>
    </row>
    <row r="150" spans="2:13" ht="14.25">
      <c r="B150" s="20">
        <v>16.3</v>
      </c>
      <c r="C150" s="18">
        <v>0.6515000000000001</v>
      </c>
      <c r="D150" s="18">
        <v>0.6685</v>
      </c>
      <c r="E150" s="18">
        <v>0.6835</v>
      </c>
      <c r="F150" s="18">
        <v>0.6942</v>
      </c>
      <c r="G150" s="18">
        <v>0.7029000000000001</v>
      </c>
      <c r="H150" s="18">
        <v>0.7175</v>
      </c>
      <c r="I150" s="18">
        <v>0.7283</v>
      </c>
      <c r="J150" s="18">
        <v>0.7393000000000001</v>
      </c>
      <c r="K150" s="18">
        <v>0.7501000000000001</v>
      </c>
      <c r="L150" s="18">
        <v>0.7567</v>
      </c>
      <c r="M150" s="18">
        <v>0.7570999999999999</v>
      </c>
    </row>
    <row r="151" spans="2:13" ht="14.25">
      <c r="B151" s="20">
        <v>16.4</v>
      </c>
      <c r="C151" s="18">
        <v>0.6495000000000001</v>
      </c>
      <c r="D151" s="18">
        <v>0.6679</v>
      </c>
      <c r="E151" s="18">
        <v>0.6801999999999999</v>
      </c>
      <c r="F151" s="18">
        <v>0.6906</v>
      </c>
      <c r="G151" s="18">
        <v>0.7001999999999999</v>
      </c>
      <c r="H151" s="18">
        <v>0.7156</v>
      </c>
      <c r="I151" s="18">
        <v>0.7276</v>
      </c>
      <c r="J151" s="18">
        <v>0.7376</v>
      </c>
      <c r="K151" s="18">
        <v>0.7473000000000001</v>
      </c>
      <c r="L151" s="18">
        <v>0.7529</v>
      </c>
      <c r="M151" s="18">
        <v>0.7565999999999999</v>
      </c>
    </row>
    <row r="152" spans="2:13" ht="14.25">
      <c r="B152" s="20">
        <v>16.5</v>
      </c>
      <c r="C152" s="18">
        <v>0.6495000000000001</v>
      </c>
      <c r="D152" s="18">
        <v>0.6679</v>
      </c>
      <c r="E152" s="18">
        <v>0.6808</v>
      </c>
      <c r="F152" s="18">
        <v>0.6901</v>
      </c>
      <c r="G152" s="18">
        <v>0.6990000000000001</v>
      </c>
      <c r="H152" s="18">
        <v>0.7136</v>
      </c>
      <c r="I152" s="18">
        <v>0.7239</v>
      </c>
      <c r="J152" s="18">
        <v>0.7371</v>
      </c>
      <c r="K152" s="18">
        <v>0.7459</v>
      </c>
      <c r="L152" s="18">
        <v>0.7515999999999999</v>
      </c>
      <c r="M152" s="18">
        <v>0.7542</v>
      </c>
    </row>
    <row r="153" spans="2:13" ht="14.25">
      <c r="B153" s="20">
        <v>16.6</v>
      </c>
      <c r="C153" s="18">
        <v>0.6454000000000001</v>
      </c>
      <c r="D153" s="18">
        <v>0.6609</v>
      </c>
      <c r="E153" s="18">
        <v>0.6748999999999999</v>
      </c>
      <c r="F153" s="18">
        <v>0.6879000000000001</v>
      </c>
      <c r="G153" s="18">
        <v>0.6951999999999999</v>
      </c>
      <c r="H153" s="18">
        <v>0.7120000000000001</v>
      </c>
      <c r="I153" s="18">
        <v>0.7228</v>
      </c>
      <c r="J153" s="18">
        <v>0.7339</v>
      </c>
      <c r="K153" s="18">
        <v>0.7445999999999999</v>
      </c>
      <c r="L153" s="18">
        <v>0.7502</v>
      </c>
      <c r="M153" s="18">
        <v>0.7528</v>
      </c>
    </row>
    <row r="154" spans="2:13" ht="14.25">
      <c r="B154" s="20">
        <v>16.7</v>
      </c>
      <c r="C154" s="18">
        <v>0.6444</v>
      </c>
      <c r="D154" s="18">
        <v>0.6620999999999999</v>
      </c>
      <c r="E154" s="18">
        <v>0.674</v>
      </c>
      <c r="F154" s="18">
        <v>0.684</v>
      </c>
      <c r="G154" s="18">
        <v>0.6945</v>
      </c>
      <c r="H154" s="18">
        <v>0.7087</v>
      </c>
      <c r="I154" s="18">
        <v>0.7214</v>
      </c>
      <c r="J154" s="18">
        <v>0.7322</v>
      </c>
      <c r="K154" s="18">
        <v>0.7419</v>
      </c>
      <c r="L154" s="18">
        <v>0.7476</v>
      </c>
      <c r="M154" s="18">
        <v>0.7513</v>
      </c>
    </row>
    <row r="155" spans="2:13" ht="14.25">
      <c r="B155" s="20">
        <v>16.8</v>
      </c>
      <c r="C155" s="18">
        <v>0.6425</v>
      </c>
      <c r="D155" s="18">
        <v>0.6579999999999999</v>
      </c>
      <c r="E155" s="18">
        <v>0.6716</v>
      </c>
      <c r="F155" s="18">
        <v>0.6827</v>
      </c>
      <c r="G155" s="18">
        <v>0.6911</v>
      </c>
      <c r="H155" s="18">
        <v>0.7091</v>
      </c>
      <c r="I155" s="18">
        <v>0.72</v>
      </c>
      <c r="J155" s="18">
        <v>0.7311</v>
      </c>
      <c r="K155" s="18">
        <v>0.7417</v>
      </c>
      <c r="L155" s="18">
        <v>0.7463</v>
      </c>
      <c r="M155" s="18">
        <v>0.7489</v>
      </c>
    </row>
    <row r="156" spans="2:13" ht="14.25">
      <c r="B156" s="20">
        <v>16.9</v>
      </c>
      <c r="C156" s="18">
        <v>0.6384000000000001</v>
      </c>
      <c r="D156" s="18">
        <v>0.6554000000000001</v>
      </c>
      <c r="E156" s="18">
        <v>0.6717</v>
      </c>
      <c r="F156" s="18">
        <v>0.6848000000000001</v>
      </c>
      <c r="G156" s="18">
        <v>0.6916</v>
      </c>
      <c r="H156" s="18">
        <v>0.7054</v>
      </c>
      <c r="I156" s="18">
        <v>0.7173</v>
      </c>
      <c r="J156" s="18">
        <v>0.7281</v>
      </c>
      <c r="K156" s="18">
        <v>0.7379000000000001</v>
      </c>
      <c r="L156" s="18">
        <v>0.7436</v>
      </c>
      <c r="M156" s="18">
        <v>0.7473000000000001</v>
      </c>
    </row>
    <row r="157" spans="2:13" ht="14.25">
      <c r="B157" s="20">
        <v>17</v>
      </c>
      <c r="C157" s="18">
        <v>0.6367</v>
      </c>
      <c r="D157" s="18">
        <v>0.6522</v>
      </c>
      <c r="E157" s="18">
        <v>0.6663</v>
      </c>
      <c r="F157" s="18">
        <v>0.6797</v>
      </c>
      <c r="G157" s="18">
        <v>0.6883</v>
      </c>
      <c r="H157" s="18">
        <v>0.7064</v>
      </c>
      <c r="I157" s="18">
        <v>0.7145999999999999</v>
      </c>
      <c r="J157" s="18">
        <v>0.7256999999999999</v>
      </c>
      <c r="K157" s="18">
        <v>0.7365</v>
      </c>
      <c r="L157" s="18">
        <v>0.7422</v>
      </c>
      <c r="M157" s="18">
        <v>0.7459</v>
      </c>
    </row>
    <row r="158" spans="2:13" ht="14.25">
      <c r="B158" s="20">
        <v>17.1</v>
      </c>
      <c r="C158" s="18">
        <v>0.6338</v>
      </c>
      <c r="D158" s="18">
        <v>0.6507999999999999</v>
      </c>
      <c r="E158" s="18">
        <v>0.6661</v>
      </c>
      <c r="F158" s="18">
        <v>0.6792</v>
      </c>
      <c r="G158" s="18">
        <v>0.6862</v>
      </c>
      <c r="H158" s="18">
        <v>0.7008</v>
      </c>
      <c r="I158" s="18">
        <v>0.7123999999999999</v>
      </c>
      <c r="J158" s="18">
        <v>0.7243</v>
      </c>
      <c r="K158" s="18">
        <v>0.7351000000000001</v>
      </c>
      <c r="L158" s="18">
        <v>0.7408</v>
      </c>
      <c r="M158" s="18">
        <v>0.7445</v>
      </c>
    </row>
    <row r="159" spans="2:13" ht="14.25">
      <c r="B159" s="20">
        <v>17.2</v>
      </c>
      <c r="C159" s="18">
        <v>0.6325</v>
      </c>
      <c r="D159" s="18">
        <v>0.6487</v>
      </c>
      <c r="E159" s="18">
        <v>0.6635</v>
      </c>
      <c r="F159" s="18">
        <v>0.6754000000000001</v>
      </c>
      <c r="G159" s="18">
        <v>0.6837000000000001</v>
      </c>
      <c r="H159" s="18">
        <v>0.7006</v>
      </c>
      <c r="I159" s="18">
        <v>0.7111</v>
      </c>
      <c r="J159" s="18">
        <v>0.7219</v>
      </c>
      <c r="K159" s="18">
        <v>0.7336</v>
      </c>
      <c r="L159" s="18">
        <v>0.7382</v>
      </c>
      <c r="M159" s="18">
        <v>0.7429000000000001</v>
      </c>
    </row>
    <row r="160" spans="2:13" ht="14.25">
      <c r="B160" s="20">
        <v>17.3</v>
      </c>
      <c r="C160" s="18">
        <v>0.6307</v>
      </c>
      <c r="D160" s="18">
        <v>0.647</v>
      </c>
      <c r="E160" s="18">
        <v>0.6611</v>
      </c>
      <c r="F160" s="18">
        <v>0.6739</v>
      </c>
      <c r="G160" s="18">
        <v>0.6818000000000001</v>
      </c>
      <c r="H160" s="18">
        <v>0.6956</v>
      </c>
      <c r="I160" s="18">
        <v>0.7081000000000001</v>
      </c>
      <c r="J160" s="18">
        <v>0.7198</v>
      </c>
      <c r="K160" s="18">
        <v>0.7298</v>
      </c>
      <c r="L160" s="18">
        <v>0.7367</v>
      </c>
      <c r="M160" s="18">
        <v>0.7394</v>
      </c>
    </row>
    <row r="161" spans="2:13" ht="14.25">
      <c r="B161" s="20">
        <v>17.4</v>
      </c>
      <c r="C161" s="18">
        <v>0.6286</v>
      </c>
      <c r="D161" s="18">
        <v>0.6455</v>
      </c>
      <c r="E161" s="18">
        <v>0.6593000000000001</v>
      </c>
      <c r="F161" s="18">
        <v>0.6698000000000001</v>
      </c>
      <c r="G161" s="18">
        <v>0.6781999999999999</v>
      </c>
      <c r="H161" s="18">
        <v>0.6962999999999999</v>
      </c>
      <c r="I161" s="18">
        <v>0.708</v>
      </c>
      <c r="J161" s="18">
        <v>0.7195999999999999</v>
      </c>
      <c r="K161" s="18">
        <v>0.7295999999999999</v>
      </c>
      <c r="L161" s="18">
        <v>0.7353000000000001</v>
      </c>
      <c r="M161" s="18">
        <v>0.7391</v>
      </c>
    </row>
    <row r="162" spans="2:13" ht="14.25">
      <c r="B162" s="20">
        <v>17.5</v>
      </c>
      <c r="C162" s="18">
        <v>0.6312</v>
      </c>
      <c r="D162" s="18">
        <v>0.643</v>
      </c>
      <c r="E162" s="18">
        <v>0.6554000000000001</v>
      </c>
      <c r="F162" s="18">
        <v>0.6686</v>
      </c>
      <c r="G162" s="18">
        <v>0.6779000000000001</v>
      </c>
      <c r="H162" s="18">
        <v>0.6942</v>
      </c>
      <c r="I162" s="18">
        <v>0.7049</v>
      </c>
      <c r="J162" s="18">
        <v>0.7178</v>
      </c>
      <c r="K162" s="18">
        <v>0.7268000000000001</v>
      </c>
      <c r="L162" s="18">
        <v>0.7326</v>
      </c>
      <c r="M162" s="18">
        <v>0.7373999999999999</v>
      </c>
    </row>
    <row r="163" spans="2:13" ht="14.25">
      <c r="B163" s="20">
        <v>17.6</v>
      </c>
      <c r="C163" s="18">
        <v>0.6207</v>
      </c>
      <c r="D163" s="18">
        <v>0.6416</v>
      </c>
      <c r="E163" s="18">
        <v>0.6559</v>
      </c>
      <c r="F163" s="18">
        <v>0.6677</v>
      </c>
      <c r="G163" s="18">
        <v>0.675</v>
      </c>
      <c r="H163" s="18">
        <v>0.6917</v>
      </c>
      <c r="I163" s="18">
        <v>0.7029000000000001</v>
      </c>
      <c r="J163" s="18">
        <v>0.7151000000000001</v>
      </c>
      <c r="K163" s="18">
        <v>0.7242000000000001</v>
      </c>
      <c r="L163" s="18">
        <v>0.7311</v>
      </c>
      <c r="M163" s="18">
        <v>0.736</v>
      </c>
    </row>
    <row r="164" spans="2:13" ht="14.25">
      <c r="B164" s="20">
        <v>17.7</v>
      </c>
      <c r="C164" s="18">
        <v>0.6227</v>
      </c>
      <c r="D164" s="18">
        <v>0.6374</v>
      </c>
      <c r="E164" s="18">
        <v>0.6507</v>
      </c>
      <c r="F164" s="18">
        <v>0.6622</v>
      </c>
      <c r="G164" s="18">
        <v>0.6733</v>
      </c>
      <c r="H164" s="18">
        <v>0.6895</v>
      </c>
      <c r="I164" s="18">
        <v>0.7017</v>
      </c>
      <c r="J164" s="18">
        <v>0.7126</v>
      </c>
      <c r="K164" s="18">
        <v>0.7228</v>
      </c>
      <c r="L164" s="18">
        <v>0.7297</v>
      </c>
      <c r="M164" s="18">
        <v>0.7323999999999999</v>
      </c>
    </row>
    <row r="165" spans="2:13" ht="14.25">
      <c r="B165" s="20">
        <v>17.8</v>
      </c>
      <c r="C165" s="18">
        <v>0.6201</v>
      </c>
      <c r="D165" s="18">
        <v>0.6357</v>
      </c>
      <c r="E165" s="18">
        <v>0.6483</v>
      </c>
      <c r="F165" s="18">
        <v>0.66</v>
      </c>
      <c r="G165" s="18">
        <v>0.6693000000000001</v>
      </c>
      <c r="H165" s="18">
        <v>0.6862999999999999</v>
      </c>
      <c r="I165" s="18">
        <v>0.6981</v>
      </c>
      <c r="J165" s="18">
        <v>0.7098</v>
      </c>
      <c r="K165" s="18">
        <v>0.7201000000000001</v>
      </c>
      <c r="L165" s="18">
        <v>0.7281</v>
      </c>
      <c r="M165" s="18">
        <v>0.731</v>
      </c>
    </row>
    <row r="166" spans="2:13" ht="14.25">
      <c r="B166" s="20">
        <v>17.9</v>
      </c>
      <c r="C166" s="18">
        <v>0.6184000000000001</v>
      </c>
      <c r="D166" s="18">
        <v>0.6347999999999999</v>
      </c>
      <c r="E166" s="18">
        <v>0.6465000000000001</v>
      </c>
      <c r="F166" s="18">
        <v>0.657</v>
      </c>
      <c r="G166" s="18">
        <v>0.6701</v>
      </c>
      <c r="H166" s="18">
        <v>0.6854</v>
      </c>
      <c r="I166" s="18">
        <v>0.6987000000000001</v>
      </c>
      <c r="J166" s="18">
        <v>0.7093</v>
      </c>
      <c r="K166" s="18">
        <v>0.7184999999999999</v>
      </c>
      <c r="L166" s="18">
        <v>0.7254</v>
      </c>
      <c r="M166" s="18">
        <v>0.7303000000000001</v>
      </c>
    </row>
    <row r="167" spans="2:13" ht="14.25">
      <c r="B167" s="20">
        <v>18</v>
      </c>
      <c r="C167" s="18">
        <v>0.616</v>
      </c>
      <c r="D167" s="18">
        <v>0.6332</v>
      </c>
      <c r="E167" s="18">
        <v>0.6464</v>
      </c>
      <c r="F167" s="18">
        <v>0.6578</v>
      </c>
      <c r="G167" s="18">
        <v>0.6662</v>
      </c>
      <c r="H167" s="18">
        <v>0.6831999999999999</v>
      </c>
      <c r="I167" s="18">
        <v>0.695</v>
      </c>
      <c r="J167" s="18">
        <v>0.7068000000000001</v>
      </c>
      <c r="K167" s="18">
        <v>0.7169</v>
      </c>
      <c r="L167" s="18">
        <v>0.7227</v>
      </c>
      <c r="M167" s="18">
        <v>0.7275</v>
      </c>
    </row>
    <row r="168" spans="2:13" ht="14.25">
      <c r="B168" s="20">
        <v>18.1</v>
      </c>
      <c r="C168" s="18">
        <v>0.6135</v>
      </c>
      <c r="D168" s="18">
        <v>0.6315</v>
      </c>
      <c r="E168" s="18">
        <v>0.6448</v>
      </c>
      <c r="F168" s="18">
        <v>0.6562</v>
      </c>
      <c r="G168" s="18">
        <v>0.6645</v>
      </c>
      <c r="H168" s="18">
        <v>0.6803</v>
      </c>
      <c r="I168" s="18">
        <v>0.6927</v>
      </c>
      <c r="J168" s="18">
        <v>0.705</v>
      </c>
      <c r="K168" s="18">
        <v>0.7143</v>
      </c>
      <c r="L168" s="18">
        <v>0.7223999999999999</v>
      </c>
      <c r="M168" s="18">
        <v>0.7253000000000001</v>
      </c>
    </row>
    <row r="169" spans="2:13" ht="14.25">
      <c r="B169" s="20">
        <v>18.2</v>
      </c>
      <c r="C169" s="18">
        <v>0.6112</v>
      </c>
      <c r="D169" s="18">
        <v>0.6265999999999999</v>
      </c>
      <c r="E169" s="18">
        <v>0.6426000000000001</v>
      </c>
      <c r="F169" s="18">
        <v>0.6563</v>
      </c>
      <c r="G169" s="18">
        <v>0.6617000000000001</v>
      </c>
      <c r="H169" s="18">
        <v>0.6788</v>
      </c>
      <c r="I169" s="18">
        <v>0.6906</v>
      </c>
      <c r="J169" s="18">
        <v>0.7021999999999999</v>
      </c>
      <c r="K169" s="18">
        <v>0.7115</v>
      </c>
      <c r="L169" s="18">
        <v>0.7195999999999999</v>
      </c>
      <c r="M169" s="18">
        <v>0.7236</v>
      </c>
    </row>
    <row r="170" spans="2:13" ht="14.25">
      <c r="B170" s="20">
        <v>18.3</v>
      </c>
      <c r="C170" s="18">
        <v>0.6084</v>
      </c>
      <c r="D170" s="18">
        <v>0.6256</v>
      </c>
      <c r="E170" s="18">
        <v>0.64</v>
      </c>
      <c r="F170" s="18">
        <v>0.6527</v>
      </c>
      <c r="G170" s="18">
        <v>0.6602</v>
      </c>
      <c r="H170" s="18">
        <v>0.6785</v>
      </c>
      <c r="I170" s="18">
        <v>0.6894</v>
      </c>
      <c r="J170" s="18">
        <v>0.6995999999999999</v>
      </c>
      <c r="K170" s="18">
        <v>0.71</v>
      </c>
      <c r="L170" s="18">
        <v>0.7181000000000001</v>
      </c>
      <c r="M170" s="18">
        <v>0.7211</v>
      </c>
    </row>
    <row r="171" spans="2:13" ht="14.25">
      <c r="B171" s="20">
        <v>18.4</v>
      </c>
      <c r="C171" s="18">
        <v>0.6078</v>
      </c>
      <c r="D171" s="18">
        <v>0.624</v>
      </c>
      <c r="E171" s="18">
        <v>0.6392</v>
      </c>
      <c r="F171" s="18">
        <v>0.6514</v>
      </c>
      <c r="G171" s="18">
        <v>0.66</v>
      </c>
      <c r="H171" s="18">
        <v>0.6787000000000001</v>
      </c>
      <c r="I171" s="18">
        <v>0.6875</v>
      </c>
      <c r="J171" s="18">
        <v>0.6990999999999999</v>
      </c>
      <c r="K171" s="18">
        <v>0.7084999999999999</v>
      </c>
      <c r="L171" s="18">
        <v>0.7166</v>
      </c>
      <c r="M171" s="18">
        <v>0.7195999999999999</v>
      </c>
    </row>
    <row r="172" spans="2:13" ht="14.25">
      <c r="B172" s="20">
        <v>18.5</v>
      </c>
      <c r="C172" s="18">
        <v>0.6053000000000001</v>
      </c>
      <c r="D172" s="18">
        <v>0.6215999999999999</v>
      </c>
      <c r="E172" s="18">
        <v>0.6357</v>
      </c>
      <c r="F172" s="18">
        <v>0.6470999999999999</v>
      </c>
      <c r="G172" s="18">
        <v>0.6553</v>
      </c>
      <c r="H172" s="18">
        <v>0.6715000000000001</v>
      </c>
      <c r="I172" s="18">
        <v>0.6870999999999999</v>
      </c>
      <c r="J172" s="18">
        <v>0.6968000000000001</v>
      </c>
      <c r="K172" s="18">
        <v>0.7081999999999999</v>
      </c>
      <c r="L172" s="18">
        <v>0.7152</v>
      </c>
      <c r="M172" s="18">
        <v>0.7191</v>
      </c>
    </row>
    <row r="173" spans="2:13" ht="14.25">
      <c r="B173" s="20">
        <v>18.6</v>
      </c>
      <c r="C173" s="18">
        <v>0.6037</v>
      </c>
      <c r="D173" s="18">
        <v>0.62</v>
      </c>
      <c r="E173" s="18">
        <v>0.6345000000000001</v>
      </c>
      <c r="F173" s="18">
        <v>0.6468</v>
      </c>
      <c r="G173" s="18">
        <v>0.6551</v>
      </c>
      <c r="H173" s="18">
        <v>0.6716</v>
      </c>
      <c r="I173" s="18">
        <v>0.6847</v>
      </c>
      <c r="J173" s="18">
        <v>0.6953</v>
      </c>
      <c r="K173" s="18">
        <v>0.7066</v>
      </c>
      <c r="L173" s="18">
        <v>0.7123999999999999</v>
      </c>
      <c r="M173" s="18">
        <v>0.7173</v>
      </c>
    </row>
    <row r="174" spans="2:13" ht="14.25">
      <c r="B174" s="20">
        <v>18.7</v>
      </c>
      <c r="C174" s="18">
        <v>0.6011</v>
      </c>
      <c r="D174" s="18">
        <v>0.6169</v>
      </c>
      <c r="E174" s="18">
        <v>0.6292</v>
      </c>
      <c r="F174" s="18">
        <v>0.6406999999999999</v>
      </c>
      <c r="G174" s="18">
        <v>0.6524</v>
      </c>
      <c r="H174" s="18">
        <v>0.6718999999999999</v>
      </c>
      <c r="I174" s="18">
        <v>0.6828</v>
      </c>
      <c r="J174" s="18">
        <v>0.6948000000000001</v>
      </c>
      <c r="K174" s="18">
        <v>0.7051000000000001</v>
      </c>
      <c r="L174" s="18">
        <v>0.7109000000000001</v>
      </c>
      <c r="M174" s="18">
        <v>0.7148</v>
      </c>
    </row>
    <row r="175" spans="2:13" ht="14.25">
      <c r="B175" s="20">
        <v>18.8</v>
      </c>
      <c r="C175" s="18">
        <v>0.6003000000000001</v>
      </c>
      <c r="D175" s="18">
        <v>0.6165999999999999</v>
      </c>
      <c r="E175" s="18">
        <v>0.6307</v>
      </c>
      <c r="F175" s="18">
        <v>0.6422</v>
      </c>
      <c r="G175" s="18">
        <v>0.6505</v>
      </c>
      <c r="H175" s="18">
        <v>0.6659</v>
      </c>
      <c r="I175" s="18">
        <v>0.6773</v>
      </c>
      <c r="J175" s="18">
        <v>0.6919</v>
      </c>
      <c r="K175" s="18">
        <v>0.7021999999999999</v>
      </c>
      <c r="L175" s="18">
        <v>0.708</v>
      </c>
      <c r="M175" s="18">
        <v>0.7119</v>
      </c>
    </row>
    <row r="176" spans="2:13" ht="14.25">
      <c r="B176" s="20">
        <v>18.9</v>
      </c>
      <c r="C176" s="18">
        <v>0.5972</v>
      </c>
      <c r="D176" s="18">
        <v>0.6128</v>
      </c>
      <c r="E176" s="18">
        <v>0.6268</v>
      </c>
      <c r="F176" s="18">
        <v>0.6395000000000001</v>
      </c>
      <c r="G176" s="18">
        <v>0.649</v>
      </c>
      <c r="H176" s="18">
        <v>0.6662</v>
      </c>
      <c r="I176" s="18">
        <v>0.6783</v>
      </c>
      <c r="J176" s="18">
        <v>0.6903</v>
      </c>
      <c r="K176" s="18">
        <v>0.7006999999999999</v>
      </c>
      <c r="L176" s="18">
        <v>0.7077</v>
      </c>
      <c r="M176" s="18">
        <v>0.7106999999999999</v>
      </c>
    </row>
    <row r="177" spans="2:13" ht="14.25">
      <c r="B177" s="20">
        <v>19</v>
      </c>
      <c r="C177" s="18">
        <v>0.5954999999999999</v>
      </c>
      <c r="D177" s="18">
        <v>0.6111</v>
      </c>
      <c r="E177" s="18">
        <v>0.6256</v>
      </c>
      <c r="F177" s="18">
        <v>0.6389</v>
      </c>
      <c r="G177" s="18">
        <v>0.6473</v>
      </c>
      <c r="H177" s="18">
        <v>0.6635</v>
      </c>
      <c r="I177" s="18">
        <v>0.6767</v>
      </c>
      <c r="J177" s="18">
        <v>0.6887000000000001</v>
      </c>
      <c r="K177" s="18">
        <v>0.6990999999999999</v>
      </c>
      <c r="L177" s="18">
        <v>0.705</v>
      </c>
      <c r="M177" s="18">
        <v>0.7078</v>
      </c>
    </row>
    <row r="178" spans="2:13" ht="14.25">
      <c r="B178" s="20">
        <v>19.1</v>
      </c>
      <c r="C178" s="18">
        <v>0.5932999999999999</v>
      </c>
      <c r="D178" s="18">
        <v>0.6088</v>
      </c>
      <c r="E178" s="18">
        <v>0.623</v>
      </c>
      <c r="F178" s="18">
        <v>0.6347999999999999</v>
      </c>
      <c r="G178" s="18">
        <v>0.6444</v>
      </c>
      <c r="H178" s="18">
        <v>0.6624</v>
      </c>
      <c r="I178" s="18">
        <v>0.6724</v>
      </c>
      <c r="J178" s="18">
        <v>0.685</v>
      </c>
      <c r="K178" s="18">
        <v>0.6975</v>
      </c>
      <c r="L178" s="18">
        <v>0.7034</v>
      </c>
      <c r="M178" s="18">
        <v>0.7081999999999999</v>
      </c>
    </row>
    <row r="179" spans="2:13" ht="14.25">
      <c r="B179" s="20">
        <v>19.2</v>
      </c>
      <c r="C179" s="18">
        <v>0.5907</v>
      </c>
      <c r="D179" s="18">
        <v>0.607</v>
      </c>
      <c r="E179" s="18">
        <v>0.6213000000000001</v>
      </c>
      <c r="F179" s="18">
        <v>0.6333</v>
      </c>
      <c r="G179" s="18">
        <v>0.6439</v>
      </c>
      <c r="H179" s="18">
        <v>0.6598999999999999</v>
      </c>
      <c r="I179" s="18">
        <v>0.6720999999999999</v>
      </c>
      <c r="J179" s="18">
        <v>0.6844</v>
      </c>
      <c r="K179" s="18">
        <v>0.696</v>
      </c>
      <c r="L179" s="18">
        <v>0.7018000000000001</v>
      </c>
      <c r="M179" s="18">
        <v>0.7056999999999999</v>
      </c>
    </row>
    <row r="180" spans="2:13" ht="14.25">
      <c r="B180" s="20">
        <v>19.3</v>
      </c>
      <c r="C180" s="18">
        <v>0.5881000000000001</v>
      </c>
      <c r="D180" s="18">
        <v>0.6053000000000001</v>
      </c>
      <c r="E180" s="18">
        <v>0.6204999999999999</v>
      </c>
      <c r="F180" s="18">
        <v>0.6333</v>
      </c>
      <c r="G180" s="18">
        <v>0.6396000000000001</v>
      </c>
      <c r="H180" s="18">
        <v>0.6577</v>
      </c>
      <c r="I180" s="18">
        <v>0.6681999999999999</v>
      </c>
      <c r="J180" s="18">
        <v>0.6817</v>
      </c>
      <c r="K180" s="18">
        <v>0.6944</v>
      </c>
      <c r="L180" s="18">
        <v>0.7003</v>
      </c>
      <c r="M180" s="18">
        <v>0.7051000000000001</v>
      </c>
    </row>
    <row r="181" spans="2:13" ht="14.25">
      <c r="B181" s="20">
        <v>19.4</v>
      </c>
      <c r="C181" s="18">
        <v>0.5867</v>
      </c>
      <c r="D181" s="18">
        <v>0.6029</v>
      </c>
      <c r="E181" s="18">
        <v>0.6169</v>
      </c>
      <c r="F181" s="18">
        <v>0.6277</v>
      </c>
      <c r="G181" s="18">
        <v>0.6405</v>
      </c>
      <c r="H181" s="18">
        <v>0.6548999999999999</v>
      </c>
      <c r="I181" s="18">
        <v>0.6706</v>
      </c>
      <c r="J181" s="18">
        <v>0.6807</v>
      </c>
      <c r="K181" s="18">
        <v>0.6901</v>
      </c>
      <c r="L181" s="18">
        <v>0.6983</v>
      </c>
      <c r="M181" s="18">
        <v>0.7016</v>
      </c>
    </row>
    <row r="182" spans="2:13" ht="14.25">
      <c r="B182" s="20">
        <v>19.5</v>
      </c>
      <c r="C182" s="18">
        <v>0.5845</v>
      </c>
      <c r="D182" s="18">
        <v>0.6011</v>
      </c>
      <c r="E182" s="18">
        <v>0.6138</v>
      </c>
      <c r="F182" s="18">
        <v>0.6241</v>
      </c>
      <c r="G182" s="18">
        <v>0.6349</v>
      </c>
      <c r="H182" s="18">
        <v>0.6548999999999999</v>
      </c>
      <c r="I182" s="18">
        <v>0.6672</v>
      </c>
      <c r="J182" s="18">
        <v>0.6793</v>
      </c>
      <c r="K182" s="18">
        <v>0.6899</v>
      </c>
      <c r="L182" s="18">
        <v>0.6969</v>
      </c>
      <c r="M182" s="18">
        <v>0.701</v>
      </c>
    </row>
    <row r="183" spans="2:13" ht="14.25">
      <c r="B183" s="20">
        <v>19.6</v>
      </c>
      <c r="C183" s="18">
        <v>0.5832</v>
      </c>
      <c r="D183" s="18">
        <v>0.598</v>
      </c>
      <c r="E183" s="18">
        <v>0.6121</v>
      </c>
      <c r="F183" s="18">
        <v>0.6249</v>
      </c>
      <c r="G183" s="18">
        <v>0.6345000000000001</v>
      </c>
      <c r="H183" s="18">
        <v>0.6515000000000001</v>
      </c>
      <c r="I183" s="18">
        <v>0.6678000000000001</v>
      </c>
      <c r="J183" s="18">
        <v>0.6788</v>
      </c>
      <c r="K183" s="18">
        <v>0.6881999999999999</v>
      </c>
      <c r="L183" s="18">
        <v>0.6940999999999999</v>
      </c>
      <c r="M183" s="18">
        <v>0.6990000000000001</v>
      </c>
    </row>
    <row r="184" spans="2:13" ht="14.25">
      <c r="B184" s="20">
        <v>19.7</v>
      </c>
      <c r="C184" s="18">
        <v>0.5805</v>
      </c>
      <c r="D184" s="18">
        <v>0.5954999999999999</v>
      </c>
      <c r="E184" s="18">
        <v>0.6095</v>
      </c>
      <c r="F184" s="18">
        <v>0.6229</v>
      </c>
      <c r="G184" s="18">
        <v>0.6314</v>
      </c>
      <c r="H184" s="18">
        <v>0.6486</v>
      </c>
      <c r="I184" s="18">
        <v>0.6607</v>
      </c>
      <c r="J184" s="18">
        <v>0.6751999999999999</v>
      </c>
      <c r="K184" s="18">
        <v>0.688</v>
      </c>
      <c r="L184" s="18">
        <v>0.6927</v>
      </c>
      <c r="M184" s="18">
        <v>0.6964</v>
      </c>
    </row>
    <row r="185" spans="2:13" ht="14.25">
      <c r="B185" s="20">
        <v>19.8</v>
      </c>
      <c r="C185" s="18">
        <v>0.5787</v>
      </c>
      <c r="D185" s="18">
        <v>0.5951</v>
      </c>
      <c r="E185" s="18">
        <v>0.6095</v>
      </c>
      <c r="F185" s="18">
        <v>0.6209</v>
      </c>
      <c r="G185" s="18">
        <v>0.6283</v>
      </c>
      <c r="H185" s="18">
        <v>0.6451</v>
      </c>
      <c r="I185" s="18">
        <v>0.6607999999999999</v>
      </c>
      <c r="J185" s="18">
        <v>0.6733</v>
      </c>
      <c r="K185" s="18">
        <v>0.685</v>
      </c>
      <c r="L185" s="18">
        <v>0.6909000000000001</v>
      </c>
      <c r="M185" s="18">
        <v>0.6958</v>
      </c>
    </row>
    <row r="186" spans="2:13" ht="14.25">
      <c r="B186" s="20">
        <v>19.9</v>
      </c>
      <c r="C186" s="18">
        <v>0.5760000000000001</v>
      </c>
      <c r="D186" s="18">
        <v>0.5926</v>
      </c>
      <c r="E186" s="18">
        <v>0.6068</v>
      </c>
      <c r="F186" s="18">
        <v>0.6192</v>
      </c>
      <c r="G186" s="18">
        <v>0.6265999999999999</v>
      </c>
      <c r="H186" s="18">
        <v>0.6445000000000001</v>
      </c>
      <c r="I186" s="18">
        <v>0.6587000000000001</v>
      </c>
      <c r="J186" s="18">
        <v>0.6701999999999999</v>
      </c>
      <c r="K186" s="18">
        <v>0.682</v>
      </c>
      <c r="L186" s="18">
        <v>0.6890999999999999</v>
      </c>
      <c r="M186" s="18">
        <v>0.6940999999999999</v>
      </c>
    </row>
    <row r="187" spans="2:13" ht="14.25">
      <c r="B187" s="20">
        <v>20</v>
      </c>
      <c r="C187" s="18">
        <v>0.5738</v>
      </c>
      <c r="D187" s="18">
        <v>0.5901</v>
      </c>
      <c r="E187" s="18">
        <v>0.6046</v>
      </c>
      <c r="F187" s="18">
        <v>0.6163000000000001</v>
      </c>
      <c r="G187" s="18">
        <v>0.6249</v>
      </c>
      <c r="H187" s="18">
        <v>0.6426999999999999</v>
      </c>
      <c r="I187" s="18">
        <v>0.6574</v>
      </c>
      <c r="J187" s="18">
        <v>0.6697</v>
      </c>
      <c r="K187" s="18">
        <v>0.6804000000000001</v>
      </c>
      <c r="L187" s="18">
        <v>0.6873999999999999</v>
      </c>
      <c r="M187" s="18">
        <v>0.6916</v>
      </c>
    </row>
    <row r="188" spans="2:13" ht="14.25">
      <c r="B188" s="20">
        <v>20.1</v>
      </c>
      <c r="C188" s="18">
        <v>0.5720000000000001</v>
      </c>
      <c r="D188" s="18">
        <v>0.5882999999999999</v>
      </c>
      <c r="E188" s="18">
        <v>0.6028</v>
      </c>
      <c r="F188" s="18">
        <v>0.615</v>
      </c>
      <c r="G188" s="18">
        <v>0.6258</v>
      </c>
      <c r="H188" s="18">
        <v>0.6412</v>
      </c>
      <c r="I188" s="18">
        <v>0.6562</v>
      </c>
      <c r="J188" s="18">
        <v>0.6670999999999999</v>
      </c>
      <c r="K188" s="18">
        <v>0.68</v>
      </c>
      <c r="L188" s="18">
        <v>0.6849</v>
      </c>
      <c r="M188" s="18">
        <v>0.6904</v>
      </c>
    </row>
    <row r="189" spans="2:13" ht="14.25">
      <c r="B189" s="20">
        <v>20.2</v>
      </c>
      <c r="C189" s="18">
        <v>0.5719</v>
      </c>
      <c r="D189" s="18">
        <v>0.5886</v>
      </c>
      <c r="E189" s="18">
        <v>0.5996</v>
      </c>
      <c r="F189" s="18">
        <v>0.6121</v>
      </c>
      <c r="G189" s="18">
        <v>0.6241</v>
      </c>
      <c r="H189" s="18">
        <v>0.6404000000000001</v>
      </c>
      <c r="I189" s="18">
        <v>0.6536</v>
      </c>
      <c r="J189" s="18">
        <v>0.6652</v>
      </c>
      <c r="K189" s="18">
        <v>0.677</v>
      </c>
      <c r="L189" s="18">
        <v>0.6840999999999999</v>
      </c>
      <c r="M189" s="18">
        <v>0.6883</v>
      </c>
    </row>
    <row r="190" spans="2:13" ht="14.25">
      <c r="B190" s="20">
        <v>20.3</v>
      </c>
      <c r="C190" s="18">
        <v>0.5692</v>
      </c>
      <c r="D190" s="18">
        <v>0.5847</v>
      </c>
      <c r="E190" s="18">
        <v>0.5992000000000001</v>
      </c>
      <c r="F190" s="18">
        <v>0.6114</v>
      </c>
      <c r="G190" s="18">
        <v>0.6223</v>
      </c>
      <c r="H190" s="18">
        <v>0.6352</v>
      </c>
      <c r="I190" s="18">
        <v>0.6476999999999999</v>
      </c>
      <c r="J190" s="18">
        <v>0.6647</v>
      </c>
      <c r="K190" s="18">
        <v>0.6753</v>
      </c>
      <c r="L190" s="18">
        <v>0.6825</v>
      </c>
      <c r="M190" s="18">
        <v>0.6867</v>
      </c>
    </row>
    <row r="191" spans="2:13" ht="14.25">
      <c r="B191" s="20">
        <v>20.4</v>
      </c>
      <c r="C191" s="18">
        <v>0.5656</v>
      </c>
      <c r="D191" s="18">
        <v>0.5808</v>
      </c>
      <c r="E191" s="18">
        <v>0.596</v>
      </c>
      <c r="F191" s="18">
        <v>0.608</v>
      </c>
      <c r="G191" s="18">
        <v>0.6178</v>
      </c>
      <c r="H191" s="18">
        <v>0.6367</v>
      </c>
      <c r="I191" s="18">
        <v>0.6496</v>
      </c>
      <c r="J191" s="18">
        <v>0.6629999999999999</v>
      </c>
      <c r="K191" s="18">
        <v>0.6736</v>
      </c>
      <c r="L191" s="18">
        <v>0.6797</v>
      </c>
      <c r="M191" s="18">
        <v>0.6845</v>
      </c>
    </row>
    <row r="192" spans="2:13" ht="14.25">
      <c r="B192" s="20">
        <v>20.5</v>
      </c>
      <c r="C192" s="18">
        <v>0.5646</v>
      </c>
      <c r="D192" s="18">
        <v>0.5817</v>
      </c>
      <c r="E192" s="18">
        <v>0.597</v>
      </c>
      <c r="F192" s="18">
        <v>0.6086</v>
      </c>
      <c r="G192" s="18">
        <v>0.6161</v>
      </c>
      <c r="H192" s="18">
        <v>0.6335000000000001</v>
      </c>
      <c r="I192" s="18">
        <v>0.647</v>
      </c>
      <c r="J192" s="18">
        <v>0.6612</v>
      </c>
      <c r="K192" s="18">
        <v>0.6718999999999999</v>
      </c>
      <c r="L192" s="18">
        <v>0.6790999999999999</v>
      </c>
      <c r="M192" s="18">
        <v>0.6834</v>
      </c>
    </row>
    <row r="193" spans="2:13" ht="14.25">
      <c r="B193" s="20">
        <v>20.6</v>
      </c>
      <c r="C193" s="18">
        <v>0.5632</v>
      </c>
      <c r="D193" s="18">
        <v>0.5799</v>
      </c>
      <c r="E193" s="18">
        <v>0.5932999999999999</v>
      </c>
      <c r="F193" s="18">
        <v>0.6043999999999999</v>
      </c>
      <c r="G193" s="18">
        <v>0.6142</v>
      </c>
      <c r="H193" s="18">
        <v>0.6357</v>
      </c>
      <c r="I193" s="18">
        <v>0.6467</v>
      </c>
      <c r="J193" s="18">
        <v>0.6584</v>
      </c>
      <c r="K193" s="18">
        <v>0.6701</v>
      </c>
      <c r="L193" s="18">
        <v>0.6774</v>
      </c>
      <c r="M193" s="18">
        <v>0.6826000000000001</v>
      </c>
    </row>
    <row r="194" spans="2:13" ht="14.25">
      <c r="B194" s="20">
        <v>20.7</v>
      </c>
      <c r="C194" s="18">
        <v>0.5609000000000001</v>
      </c>
      <c r="D194" s="18">
        <v>0.5772999999999999</v>
      </c>
      <c r="E194" s="18">
        <v>0.5919</v>
      </c>
      <c r="F194" s="18">
        <v>0.604</v>
      </c>
      <c r="G194" s="18">
        <v>0.6138</v>
      </c>
      <c r="H194" s="18">
        <v>0.628</v>
      </c>
      <c r="I194" s="18">
        <v>0.6445000000000001</v>
      </c>
      <c r="J194" s="18">
        <v>0.6552</v>
      </c>
      <c r="K194" s="18">
        <v>0.667</v>
      </c>
      <c r="L194" s="18">
        <v>0.6755</v>
      </c>
      <c r="M194" s="18">
        <v>0.68</v>
      </c>
    </row>
    <row r="195" spans="2:13" ht="14.25">
      <c r="B195" s="20">
        <v>20.8</v>
      </c>
      <c r="C195" s="18">
        <v>0.5594</v>
      </c>
      <c r="D195" s="18">
        <v>0.5755</v>
      </c>
      <c r="E195" s="18">
        <v>0.5887</v>
      </c>
      <c r="F195" s="18">
        <v>0.6008</v>
      </c>
      <c r="G195" s="18">
        <v>0.6106</v>
      </c>
      <c r="H195" s="18">
        <v>0.6294</v>
      </c>
      <c r="I195" s="18">
        <v>0.6413</v>
      </c>
      <c r="J195" s="18">
        <v>0.6548999999999999</v>
      </c>
      <c r="K195" s="18">
        <v>0.6666</v>
      </c>
      <c r="L195" s="18">
        <v>0.674</v>
      </c>
      <c r="M195" s="18">
        <v>0.6783</v>
      </c>
    </row>
    <row r="196" spans="2:13" ht="14.25">
      <c r="B196" s="20">
        <v>20.9</v>
      </c>
      <c r="C196" s="18">
        <v>0.5571</v>
      </c>
      <c r="D196" s="18">
        <v>0.5736</v>
      </c>
      <c r="E196" s="18">
        <v>0.5878</v>
      </c>
      <c r="F196" s="18">
        <v>0.5991</v>
      </c>
      <c r="G196" s="18">
        <v>0.6102000000000001</v>
      </c>
      <c r="H196" s="18">
        <v>0.6269</v>
      </c>
      <c r="I196" s="18">
        <v>0.6424</v>
      </c>
      <c r="J196" s="18">
        <v>0.6529</v>
      </c>
      <c r="K196" s="18">
        <v>0.6635</v>
      </c>
      <c r="L196" s="18">
        <v>0.6709</v>
      </c>
      <c r="M196" s="18">
        <v>0.6761</v>
      </c>
    </row>
    <row r="197" spans="2:13" ht="14.25">
      <c r="B197" s="20">
        <v>21</v>
      </c>
      <c r="C197" s="18">
        <v>0.5557</v>
      </c>
      <c r="D197" s="18">
        <v>0.5724</v>
      </c>
      <c r="E197" s="18">
        <v>0.5864</v>
      </c>
      <c r="F197" s="18">
        <v>0.5981000000000001</v>
      </c>
      <c r="G197" s="18">
        <v>0.6057</v>
      </c>
      <c r="H197" s="18">
        <v>0.6246</v>
      </c>
      <c r="I197" s="18">
        <v>0.6373</v>
      </c>
      <c r="J197" s="18">
        <v>0.6502</v>
      </c>
      <c r="K197" s="18">
        <v>0.6631</v>
      </c>
      <c r="L197" s="18">
        <v>0.6695</v>
      </c>
      <c r="M197" s="18">
        <v>0.6735</v>
      </c>
    </row>
    <row r="198" spans="2:13" ht="14.25">
      <c r="B198" s="20">
        <v>21.1</v>
      </c>
      <c r="C198" s="18">
        <v>0.5553</v>
      </c>
      <c r="D198" s="18">
        <v>0.5698</v>
      </c>
      <c r="E198" s="18">
        <v>0.5845</v>
      </c>
      <c r="F198" s="18">
        <v>0.5968</v>
      </c>
      <c r="G198" s="18">
        <v>0.6079</v>
      </c>
      <c r="H198" s="18">
        <v>0.6219</v>
      </c>
      <c r="I198" s="18">
        <v>0.6383</v>
      </c>
      <c r="J198" s="18">
        <v>0.6507999999999999</v>
      </c>
      <c r="K198" s="18">
        <v>0.6614</v>
      </c>
      <c r="L198" s="18">
        <v>0.6678000000000001</v>
      </c>
      <c r="M198" s="18">
        <v>0.6727</v>
      </c>
    </row>
    <row r="199" spans="2:13" ht="14.25">
      <c r="B199" s="20">
        <v>21.2</v>
      </c>
      <c r="C199" s="18">
        <v>0.5504</v>
      </c>
      <c r="D199" s="18">
        <v>0.5666</v>
      </c>
      <c r="E199" s="18">
        <v>0.5807</v>
      </c>
      <c r="F199" s="18">
        <v>0.5943999999999999</v>
      </c>
      <c r="G199" s="18">
        <v>0.6021</v>
      </c>
      <c r="H199" s="18">
        <v>0.6209</v>
      </c>
      <c r="I199" s="18">
        <v>0.6341</v>
      </c>
      <c r="J199" s="18">
        <v>0.6478</v>
      </c>
      <c r="K199" s="18">
        <v>0.6596</v>
      </c>
      <c r="L199" s="18">
        <v>0.6670999999999999</v>
      </c>
      <c r="M199" s="18">
        <v>0.6715000000000001</v>
      </c>
    </row>
    <row r="200" spans="2:13" ht="14.25">
      <c r="B200" s="20">
        <v>21.3</v>
      </c>
      <c r="C200" s="18">
        <v>0.5485</v>
      </c>
      <c r="D200" s="18">
        <v>0.5653</v>
      </c>
      <c r="E200" s="18">
        <v>0.5794</v>
      </c>
      <c r="F200" s="18">
        <v>0.5915</v>
      </c>
      <c r="G200" s="18">
        <v>0.6015</v>
      </c>
      <c r="H200" s="18">
        <v>0.6192</v>
      </c>
      <c r="I200" s="18">
        <v>0.6329</v>
      </c>
      <c r="J200" s="18">
        <v>0.6448</v>
      </c>
      <c r="K200" s="18">
        <v>0.6577</v>
      </c>
      <c r="L200" s="18">
        <v>0.6665000000000001</v>
      </c>
      <c r="M200" s="18">
        <v>0.6703</v>
      </c>
    </row>
    <row r="201" spans="2:13" ht="14.25">
      <c r="B201" s="20">
        <v>21.4</v>
      </c>
      <c r="C201" s="18">
        <v>0.5476</v>
      </c>
      <c r="D201" s="18">
        <v>0.5627</v>
      </c>
      <c r="E201" s="18">
        <v>0.5765</v>
      </c>
      <c r="F201" s="18">
        <v>0.5896</v>
      </c>
      <c r="G201" s="18">
        <v>0.5996</v>
      </c>
      <c r="H201" s="18">
        <v>0.6174000000000001</v>
      </c>
      <c r="I201" s="18">
        <v>0.6315</v>
      </c>
      <c r="J201" s="18">
        <v>0.6444</v>
      </c>
      <c r="K201" s="18">
        <v>0.6573</v>
      </c>
      <c r="L201" s="18">
        <v>0.6639</v>
      </c>
      <c r="M201" s="18">
        <v>0.6688</v>
      </c>
    </row>
    <row r="202" spans="2:13" ht="14.25">
      <c r="B202" s="20">
        <v>21.5</v>
      </c>
      <c r="C202" s="18">
        <v>0.5486</v>
      </c>
      <c r="D202" s="18">
        <v>0.5621</v>
      </c>
      <c r="E202" s="18">
        <v>0.5770000000000001</v>
      </c>
      <c r="F202" s="18">
        <v>0.5888</v>
      </c>
      <c r="G202" s="18">
        <v>0.5965</v>
      </c>
      <c r="H202" s="18">
        <v>0.6168</v>
      </c>
      <c r="I202" s="18">
        <v>0.6297</v>
      </c>
      <c r="J202" s="18">
        <v>0.6426000000000001</v>
      </c>
      <c r="K202" s="18">
        <v>0.6555</v>
      </c>
      <c r="L202" s="18">
        <v>0.6622</v>
      </c>
      <c r="M202" s="18">
        <v>0.6663</v>
      </c>
    </row>
    <row r="203" spans="2:13" ht="14.25">
      <c r="B203" s="20">
        <v>21.6</v>
      </c>
      <c r="C203" s="18">
        <v>0.5440999999999999</v>
      </c>
      <c r="D203" s="18">
        <v>0.5603</v>
      </c>
      <c r="E203" s="18">
        <v>0.5737</v>
      </c>
      <c r="F203" s="18">
        <v>0.586</v>
      </c>
      <c r="G203" s="18">
        <v>0.5972</v>
      </c>
      <c r="H203" s="18">
        <v>0.6112</v>
      </c>
      <c r="I203" s="18">
        <v>0.6278</v>
      </c>
      <c r="J203" s="18">
        <v>0.6406999999999999</v>
      </c>
      <c r="K203" s="18">
        <v>0.6524</v>
      </c>
      <c r="L203" s="18">
        <v>0.6601</v>
      </c>
      <c r="M203" s="18">
        <v>0.6653</v>
      </c>
    </row>
    <row r="204" spans="2:13" ht="14.25">
      <c r="B204" s="20">
        <v>21.7</v>
      </c>
      <c r="C204" s="18">
        <v>0.5424</v>
      </c>
      <c r="D204" s="18">
        <v>0.5562</v>
      </c>
      <c r="E204" s="18">
        <v>0.5707</v>
      </c>
      <c r="F204" s="18">
        <v>0.5841</v>
      </c>
      <c r="G204" s="18">
        <v>0.5953</v>
      </c>
      <c r="H204" s="18">
        <v>0.6117</v>
      </c>
      <c r="I204" s="18">
        <v>0.6254</v>
      </c>
      <c r="J204" s="18">
        <v>0.6401</v>
      </c>
      <c r="K204" s="18">
        <v>0.6507</v>
      </c>
      <c r="L204" s="18">
        <v>0.6572</v>
      </c>
      <c r="M204" s="18">
        <v>0.6622</v>
      </c>
    </row>
    <row r="205" spans="2:13" ht="14.25">
      <c r="B205" s="20">
        <v>21.8</v>
      </c>
      <c r="C205" s="18">
        <v>0.5398</v>
      </c>
      <c r="D205" s="18">
        <v>0.555</v>
      </c>
      <c r="E205" s="18">
        <v>0.5688</v>
      </c>
      <c r="F205" s="18">
        <v>0.5820000000000001</v>
      </c>
      <c r="G205" s="18">
        <v>0.5921</v>
      </c>
      <c r="H205" s="18">
        <v>0.6098</v>
      </c>
      <c r="I205" s="18">
        <v>0.6235</v>
      </c>
      <c r="J205" s="18">
        <v>0.6384000000000001</v>
      </c>
      <c r="K205" s="18">
        <v>0.6502</v>
      </c>
      <c r="L205" s="18">
        <v>0.6568999999999999</v>
      </c>
      <c r="M205" s="18">
        <v>0.6602</v>
      </c>
    </row>
    <row r="206" spans="2:13" ht="14.25">
      <c r="B206" s="20">
        <v>21.9</v>
      </c>
      <c r="C206" s="18">
        <v>0.5392</v>
      </c>
      <c r="D206" s="18">
        <v>0.5538000000000001</v>
      </c>
      <c r="E206" s="18">
        <v>0.5665</v>
      </c>
      <c r="F206" s="18">
        <v>0.5787</v>
      </c>
      <c r="G206" s="18">
        <v>0.5888</v>
      </c>
      <c r="H206" s="18">
        <v>0.6079</v>
      </c>
      <c r="I206" s="18">
        <v>0.6213000000000001</v>
      </c>
      <c r="J206" s="18">
        <v>0.6354</v>
      </c>
      <c r="K206" s="18">
        <v>0.6481999999999999</v>
      </c>
      <c r="L206" s="18">
        <v>0.654</v>
      </c>
      <c r="M206" s="18">
        <v>0.6578</v>
      </c>
    </row>
    <row r="207" spans="2:13" ht="14.25">
      <c r="B207" s="20">
        <v>22</v>
      </c>
      <c r="C207" s="18">
        <v>0.5352</v>
      </c>
      <c r="D207" s="18">
        <v>0.5531</v>
      </c>
      <c r="E207" s="18">
        <v>0.5677</v>
      </c>
      <c r="F207" s="18">
        <v>0.5807</v>
      </c>
      <c r="G207" s="18">
        <v>0.5885</v>
      </c>
      <c r="H207" s="18">
        <v>0.606</v>
      </c>
      <c r="I207" s="18">
        <v>0.6194</v>
      </c>
      <c r="J207" s="18">
        <v>0.6335000000000001</v>
      </c>
      <c r="K207" s="18">
        <v>0.6464</v>
      </c>
      <c r="L207" s="18">
        <v>0.6533</v>
      </c>
      <c r="M207" s="18">
        <v>0.6574</v>
      </c>
    </row>
    <row r="208" spans="2:13" ht="14.25">
      <c r="B208" s="20">
        <v>22.1</v>
      </c>
      <c r="C208" s="18">
        <v>0.5359</v>
      </c>
      <c r="D208" s="18">
        <v>0.5497</v>
      </c>
      <c r="E208" s="18">
        <v>0.564</v>
      </c>
      <c r="F208" s="18">
        <v>0.5761</v>
      </c>
      <c r="G208" s="18">
        <v>0.5851</v>
      </c>
      <c r="H208" s="18">
        <v>0.6043999999999999</v>
      </c>
      <c r="I208" s="18">
        <v>0.62</v>
      </c>
      <c r="J208" s="18">
        <v>0.6329</v>
      </c>
      <c r="K208" s="18">
        <v>0.6446999999999999</v>
      </c>
      <c r="L208" s="18">
        <v>0.6504000000000001</v>
      </c>
      <c r="M208" s="18">
        <v>0.6542</v>
      </c>
    </row>
    <row r="209" spans="2:13" ht="14.25">
      <c r="B209" s="20">
        <v>22.2</v>
      </c>
      <c r="C209" s="18">
        <v>0.5305</v>
      </c>
      <c r="D209" s="18">
        <v>0.547</v>
      </c>
      <c r="E209" s="18">
        <v>0.5624</v>
      </c>
      <c r="F209" s="18">
        <v>0.5757</v>
      </c>
      <c r="G209" s="18">
        <v>0.5859000000000001</v>
      </c>
      <c r="H209" s="18">
        <v>0.6023</v>
      </c>
      <c r="I209" s="18">
        <v>0.6167</v>
      </c>
      <c r="J209" s="18">
        <v>0.6297999999999999</v>
      </c>
      <c r="K209" s="18">
        <v>0.6426999999999999</v>
      </c>
      <c r="L209" s="18">
        <v>0.6496999999999999</v>
      </c>
      <c r="M209" s="18">
        <v>0.653</v>
      </c>
    </row>
    <row r="210" spans="2:13" ht="14.25">
      <c r="B210" s="20">
        <v>22.3</v>
      </c>
      <c r="C210" s="18">
        <v>0.5309</v>
      </c>
      <c r="D210" s="18">
        <v>0.5458</v>
      </c>
      <c r="E210" s="18">
        <v>0.56</v>
      </c>
      <c r="F210" s="18">
        <v>0.5722999999999999</v>
      </c>
      <c r="G210" s="18">
        <v>0.5825</v>
      </c>
      <c r="H210" s="18">
        <v>0.6015999999999999</v>
      </c>
      <c r="I210" s="18">
        <v>0.6138</v>
      </c>
      <c r="J210" s="18">
        <v>0.6279</v>
      </c>
      <c r="K210" s="18">
        <v>0.6408</v>
      </c>
      <c r="L210" s="18">
        <v>0.6478</v>
      </c>
      <c r="M210" s="18">
        <v>0.652</v>
      </c>
    </row>
    <row r="211" spans="2:13" ht="14.25">
      <c r="B211" s="20">
        <v>22.4</v>
      </c>
      <c r="C211" s="18">
        <v>0.5289</v>
      </c>
      <c r="D211" s="18">
        <v>0.5438000000000001</v>
      </c>
      <c r="E211" s="18">
        <v>0.5584</v>
      </c>
      <c r="F211" s="18">
        <v>0.5718</v>
      </c>
      <c r="G211" s="18">
        <v>0.5820000000000001</v>
      </c>
      <c r="H211" s="18">
        <v>0.6011</v>
      </c>
      <c r="I211" s="18">
        <v>0.6129</v>
      </c>
      <c r="J211" s="18">
        <v>0.6262</v>
      </c>
      <c r="K211" s="18">
        <v>0.6402</v>
      </c>
      <c r="L211" s="18">
        <v>0.6464</v>
      </c>
      <c r="M211" s="18">
        <v>0.6509999999999999</v>
      </c>
    </row>
    <row r="212" spans="2:13" ht="14.25">
      <c r="B212" s="20">
        <v>22.5</v>
      </c>
      <c r="C212" s="18">
        <v>0.5297</v>
      </c>
      <c r="D212" s="18">
        <v>0.5433</v>
      </c>
      <c r="E212" s="18">
        <v>0.5557</v>
      </c>
      <c r="F212" s="18">
        <v>0.5671</v>
      </c>
      <c r="G212" s="18">
        <v>0.5785</v>
      </c>
      <c r="H212" s="18">
        <v>0.5939</v>
      </c>
      <c r="I212" s="18">
        <v>0.6114</v>
      </c>
      <c r="J212" s="18">
        <v>0.6256</v>
      </c>
      <c r="K212" s="18">
        <v>0.6385000000000001</v>
      </c>
      <c r="L212" s="18">
        <v>0.6456000000000001</v>
      </c>
      <c r="M212" s="18">
        <v>0.6498</v>
      </c>
    </row>
    <row r="213" spans="2:13" ht="14.25">
      <c r="B213" s="20">
        <v>22.6</v>
      </c>
      <c r="C213" s="18">
        <v>0.5252</v>
      </c>
      <c r="D213" s="18">
        <v>0.5412</v>
      </c>
      <c r="E213" s="18">
        <v>0.5555</v>
      </c>
      <c r="F213" s="18">
        <v>0.5679</v>
      </c>
      <c r="G213" s="18">
        <v>0.5781000000000001</v>
      </c>
      <c r="H213" s="18">
        <v>0.5948</v>
      </c>
      <c r="I213" s="18">
        <v>0.6115999999999999</v>
      </c>
      <c r="J213" s="18">
        <v>0.6236</v>
      </c>
      <c r="K213" s="18">
        <v>0.6353</v>
      </c>
      <c r="L213" s="18">
        <v>0.6423000000000001</v>
      </c>
      <c r="M213" s="18">
        <v>0.6465000000000001</v>
      </c>
    </row>
    <row r="214" spans="2:13" ht="14.25">
      <c r="B214" s="20">
        <v>22.7</v>
      </c>
      <c r="C214" s="18">
        <v>0.5236</v>
      </c>
      <c r="D214" s="18">
        <v>0.5393</v>
      </c>
      <c r="E214" s="18">
        <v>0.5521</v>
      </c>
      <c r="F214" s="18">
        <v>0.5646</v>
      </c>
      <c r="G214" s="18">
        <v>0.5760000000000001</v>
      </c>
      <c r="H214" s="18">
        <v>0.5912</v>
      </c>
      <c r="I214" s="18">
        <v>0.6065</v>
      </c>
      <c r="J214" s="18">
        <v>0.6217</v>
      </c>
      <c r="K214" s="18">
        <v>0.6334000000000001</v>
      </c>
      <c r="L214" s="18">
        <v>0.6405</v>
      </c>
      <c r="M214" s="18">
        <v>0.6454000000000001</v>
      </c>
    </row>
    <row r="215" spans="2:13" ht="14.25">
      <c r="B215" s="20">
        <v>22.8</v>
      </c>
      <c r="C215" s="18">
        <v>0.5212</v>
      </c>
      <c r="D215" s="18">
        <v>0.5371</v>
      </c>
      <c r="E215" s="18">
        <v>0.5519</v>
      </c>
      <c r="F215" s="18">
        <v>0.5652</v>
      </c>
      <c r="G215" s="18">
        <v>0.5743</v>
      </c>
      <c r="H215" s="18">
        <v>0.5909</v>
      </c>
      <c r="I215" s="18">
        <v>0.6077</v>
      </c>
      <c r="J215" s="18">
        <v>0.6198</v>
      </c>
      <c r="K215" s="18">
        <v>0.6315</v>
      </c>
      <c r="L215" s="18">
        <v>0.6386</v>
      </c>
      <c r="M215" s="18">
        <v>0.6428</v>
      </c>
    </row>
    <row r="216" spans="2:13" ht="14.25">
      <c r="B216" s="20">
        <v>22.9</v>
      </c>
      <c r="C216" s="18">
        <v>0.5206000000000001</v>
      </c>
      <c r="D216" s="18">
        <v>0.5359</v>
      </c>
      <c r="E216" s="18">
        <v>0.5498</v>
      </c>
      <c r="F216" s="18">
        <v>0.5631</v>
      </c>
      <c r="G216" s="18">
        <v>0.5710999999999999</v>
      </c>
      <c r="H216" s="18">
        <v>0.5901</v>
      </c>
      <c r="I216" s="18">
        <v>0.6047</v>
      </c>
      <c r="J216" s="18">
        <v>0.618</v>
      </c>
      <c r="K216" s="18">
        <v>0.6308</v>
      </c>
      <c r="L216" s="18">
        <v>0.6382</v>
      </c>
      <c r="M216" s="18">
        <v>0.6424</v>
      </c>
    </row>
    <row r="217" spans="2:13" ht="14.25">
      <c r="B217" s="20">
        <v>23</v>
      </c>
      <c r="C217" s="18">
        <v>0.5192</v>
      </c>
      <c r="D217" s="18">
        <v>0.5336</v>
      </c>
      <c r="E217" s="18">
        <v>0.5489</v>
      </c>
      <c r="F217" s="18">
        <v>0.5613</v>
      </c>
      <c r="G217" s="18">
        <v>0.5716</v>
      </c>
      <c r="H217" s="18">
        <v>0.5881000000000001</v>
      </c>
      <c r="I217" s="18">
        <v>0.6028</v>
      </c>
      <c r="J217" s="18">
        <v>0.6161</v>
      </c>
      <c r="K217" s="18">
        <v>0.6289</v>
      </c>
      <c r="L217" s="18">
        <v>0.6363</v>
      </c>
      <c r="M217" s="18">
        <v>0.6405</v>
      </c>
    </row>
    <row r="218" spans="2:13" ht="14.25">
      <c r="B218" s="20">
        <v>23.1</v>
      </c>
      <c r="C218" s="18">
        <v>0.5171</v>
      </c>
      <c r="D218" s="18">
        <v>0.534</v>
      </c>
      <c r="E218" s="18">
        <v>0.5461</v>
      </c>
      <c r="F218" s="18">
        <v>0.5565</v>
      </c>
      <c r="G218" s="18">
        <v>0.568</v>
      </c>
      <c r="H218" s="18">
        <v>0.5861</v>
      </c>
      <c r="I218" s="18">
        <v>0.6008</v>
      </c>
      <c r="J218" s="18">
        <v>0.6141</v>
      </c>
      <c r="K218" s="18">
        <v>0.627</v>
      </c>
      <c r="L218" s="18">
        <v>0.6344</v>
      </c>
      <c r="M218" s="18">
        <v>0.6379</v>
      </c>
    </row>
    <row r="219" spans="2:13" ht="14.25">
      <c r="B219" s="20">
        <v>23.2</v>
      </c>
      <c r="C219" s="18">
        <v>0.5154</v>
      </c>
      <c r="D219" s="18">
        <v>0.5316</v>
      </c>
      <c r="E219" s="18">
        <v>0.5466</v>
      </c>
      <c r="F219" s="18">
        <v>0.5558</v>
      </c>
      <c r="G219" s="18">
        <v>0.5661999999999999</v>
      </c>
      <c r="H219" s="18">
        <v>0.5841</v>
      </c>
      <c r="I219" s="18">
        <v>0.5974</v>
      </c>
      <c r="J219" s="18">
        <v>0.6108</v>
      </c>
      <c r="K219" s="18">
        <v>0.6248</v>
      </c>
      <c r="L219" s="18">
        <v>0.6325</v>
      </c>
      <c r="M219" s="18">
        <v>0.6368</v>
      </c>
    </row>
    <row r="220" spans="2:13" ht="14.25">
      <c r="B220" s="20">
        <v>23.3</v>
      </c>
      <c r="C220" s="18">
        <v>0.5144</v>
      </c>
      <c r="D220" s="18">
        <v>0.5307</v>
      </c>
      <c r="E220" s="18">
        <v>0.5424</v>
      </c>
      <c r="F220" s="18">
        <v>0.5539000000000001</v>
      </c>
      <c r="G220" s="18">
        <v>0.5654</v>
      </c>
      <c r="H220" s="18">
        <v>0.5835</v>
      </c>
      <c r="I220" s="18">
        <v>0.5972999999999999</v>
      </c>
      <c r="J220" s="18">
        <v>0.6115999999999999</v>
      </c>
      <c r="K220" s="18">
        <v>0.6233</v>
      </c>
      <c r="L220" s="18">
        <v>0.6306</v>
      </c>
      <c r="M220" s="18">
        <v>0.6356</v>
      </c>
    </row>
    <row r="221" spans="2:13" ht="14.25">
      <c r="B221" s="20">
        <v>23.4</v>
      </c>
      <c r="C221" s="18">
        <v>0.512</v>
      </c>
      <c r="D221" s="18">
        <v>0.526</v>
      </c>
      <c r="E221" s="18">
        <v>0.5414</v>
      </c>
      <c r="F221" s="18">
        <v>0.5517</v>
      </c>
      <c r="G221" s="18">
        <v>0.5621</v>
      </c>
      <c r="H221" s="18">
        <v>0.5802</v>
      </c>
      <c r="I221" s="18">
        <v>0.596</v>
      </c>
      <c r="J221" s="18">
        <v>0.6083</v>
      </c>
      <c r="K221" s="18">
        <v>0.6211</v>
      </c>
      <c r="L221" s="18">
        <v>0.6286999999999999</v>
      </c>
      <c r="M221" s="18">
        <v>0.633</v>
      </c>
    </row>
    <row r="222" spans="2:13" ht="14.25">
      <c r="B222" s="20">
        <v>23.5</v>
      </c>
      <c r="C222" s="18">
        <v>0.5095000000000001</v>
      </c>
      <c r="D222" s="18">
        <v>0.5249</v>
      </c>
      <c r="E222" s="18">
        <v>0.5383</v>
      </c>
      <c r="F222" s="18">
        <v>0.5497</v>
      </c>
      <c r="G222" s="18">
        <v>0.5613</v>
      </c>
      <c r="H222" s="18">
        <v>0.5781000000000001</v>
      </c>
      <c r="I222" s="18">
        <v>0.593</v>
      </c>
      <c r="J222" s="18">
        <v>0.6064</v>
      </c>
      <c r="K222" s="18">
        <v>0.6204</v>
      </c>
      <c r="L222" s="18">
        <v>0.6272</v>
      </c>
      <c r="M222" s="18">
        <v>0.631</v>
      </c>
    </row>
    <row r="223" spans="2:13" ht="14.25">
      <c r="B223" s="20">
        <v>23.6</v>
      </c>
      <c r="C223" s="18">
        <v>0.5096</v>
      </c>
      <c r="D223" s="18">
        <v>0.5228</v>
      </c>
      <c r="E223" s="18">
        <v>0.5368999999999999</v>
      </c>
      <c r="F223" s="18">
        <v>0.5504</v>
      </c>
      <c r="G223" s="18">
        <v>0.5597</v>
      </c>
      <c r="H223" s="18">
        <v>0.579</v>
      </c>
      <c r="I223" s="18">
        <v>0.5935</v>
      </c>
      <c r="J223" s="18">
        <v>0.6057</v>
      </c>
      <c r="K223" s="18">
        <v>0.6174000000000001</v>
      </c>
      <c r="L223" s="18">
        <v>0.6248</v>
      </c>
      <c r="M223" s="18">
        <v>0.6297999999999999</v>
      </c>
    </row>
    <row r="224" spans="2:13" ht="14.25">
      <c r="B224" s="20">
        <v>23.7</v>
      </c>
      <c r="C224" s="18">
        <v>0.509</v>
      </c>
      <c r="D224" s="18">
        <v>0.5222</v>
      </c>
      <c r="E224" s="18">
        <v>0.5356000000000001</v>
      </c>
      <c r="F224" s="18">
        <v>0.5468999999999999</v>
      </c>
      <c r="G224" s="18">
        <v>0.5562</v>
      </c>
      <c r="H224" s="18">
        <v>0.5742</v>
      </c>
      <c r="I224" s="18">
        <v>0.5926</v>
      </c>
      <c r="J224" s="18">
        <v>0.6038</v>
      </c>
      <c r="K224" s="18">
        <v>0.6165999999999999</v>
      </c>
      <c r="L224" s="18">
        <v>0.6234000000000001</v>
      </c>
      <c r="M224" s="18">
        <v>0.6272</v>
      </c>
    </row>
    <row r="225" spans="2:13" ht="14.25">
      <c r="B225" s="20">
        <v>23.8</v>
      </c>
      <c r="C225" s="18">
        <v>0.5046</v>
      </c>
      <c r="D225" s="18">
        <v>0.52</v>
      </c>
      <c r="E225" s="18">
        <v>0.5338</v>
      </c>
      <c r="F225" s="18">
        <v>0.5463</v>
      </c>
      <c r="G225" s="18">
        <v>0.5556</v>
      </c>
      <c r="H225" s="18">
        <v>0.5748</v>
      </c>
      <c r="I225" s="18">
        <v>0.5876</v>
      </c>
      <c r="J225" s="18">
        <v>0.6031</v>
      </c>
      <c r="K225" s="18">
        <v>0.6136</v>
      </c>
      <c r="L225" s="18">
        <v>0.6219</v>
      </c>
      <c r="M225" s="18">
        <v>0.6267</v>
      </c>
    </row>
    <row r="226" spans="2:13" ht="14.25">
      <c r="B226" s="20">
        <v>23.9</v>
      </c>
      <c r="C226" s="18">
        <v>0.5036</v>
      </c>
      <c r="D226" s="18">
        <v>0.5179</v>
      </c>
      <c r="E226" s="18">
        <v>0.532</v>
      </c>
      <c r="F226" s="18">
        <v>0.5457</v>
      </c>
      <c r="G226" s="18">
        <v>0.555</v>
      </c>
      <c r="H226" s="18">
        <v>0.5743</v>
      </c>
      <c r="I226" s="18">
        <v>0.5878</v>
      </c>
      <c r="J226" s="18">
        <v>0.6013000000000001</v>
      </c>
      <c r="K226" s="18">
        <v>0.6141</v>
      </c>
      <c r="L226" s="18">
        <v>0.6209</v>
      </c>
      <c r="M226" s="18">
        <v>0.6248</v>
      </c>
    </row>
    <row r="227" spans="2:13" ht="14.25">
      <c r="B227" s="20">
        <v>24</v>
      </c>
      <c r="C227" s="18">
        <v>0.503</v>
      </c>
      <c r="D227" s="18">
        <v>0.5179</v>
      </c>
      <c r="E227" s="18">
        <v>0.5315</v>
      </c>
      <c r="F227" s="18">
        <v>0.5408</v>
      </c>
      <c r="G227" s="18">
        <v>0.5525</v>
      </c>
      <c r="H227" s="18">
        <v>0.5693</v>
      </c>
      <c r="I227" s="18">
        <v>0.5836</v>
      </c>
      <c r="J227" s="18">
        <v>0.5992000000000001</v>
      </c>
      <c r="K227" s="18">
        <v>0.6109</v>
      </c>
      <c r="L227" s="18">
        <v>0.6194</v>
      </c>
      <c r="M227" s="18">
        <v>0.6236</v>
      </c>
    </row>
    <row r="228" spans="2:13" ht="14.25">
      <c r="B228" s="20">
        <v>24.1</v>
      </c>
      <c r="C228" s="18">
        <v>0.5005</v>
      </c>
      <c r="D228" s="18">
        <v>0.5149</v>
      </c>
      <c r="E228" s="18">
        <v>0.5297999999999999</v>
      </c>
      <c r="F228" s="18">
        <v>0.5401</v>
      </c>
      <c r="G228" s="18">
        <v>0.5518</v>
      </c>
      <c r="H228" s="18">
        <v>0.5672999999999999</v>
      </c>
      <c r="I228" s="18">
        <v>0.5849</v>
      </c>
      <c r="J228" s="18">
        <v>0.5972</v>
      </c>
      <c r="K228" s="18">
        <v>0.6089</v>
      </c>
      <c r="L228" s="18">
        <v>0.6174000000000001</v>
      </c>
      <c r="M228" s="18">
        <v>0.6223</v>
      </c>
    </row>
    <row r="229" spans="2:13" ht="14.25">
      <c r="B229" s="20">
        <v>24.2</v>
      </c>
      <c r="C229" s="18">
        <v>0.5021</v>
      </c>
      <c r="D229" s="18">
        <v>0.513</v>
      </c>
      <c r="E229" s="18">
        <v>0.5265</v>
      </c>
      <c r="F229" s="18">
        <v>0.5379</v>
      </c>
      <c r="G229" s="18">
        <v>0.5473</v>
      </c>
      <c r="H229" s="18">
        <v>0.5666</v>
      </c>
      <c r="I229" s="18">
        <v>0.5817</v>
      </c>
      <c r="J229" s="18">
        <v>0.5952000000000001</v>
      </c>
      <c r="K229" s="18">
        <v>0.6081</v>
      </c>
      <c r="L229" s="18">
        <v>0.616</v>
      </c>
      <c r="M229" s="18">
        <v>0.6204</v>
      </c>
    </row>
    <row r="230" spans="2:13" ht="14.25">
      <c r="B230" s="20">
        <v>24.3</v>
      </c>
      <c r="C230" s="18">
        <v>0.4968</v>
      </c>
      <c r="D230" s="18">
        <v>0.5117</v>
      </c>
      <c r="E230" s="18">
        <v>0.5246999999999999</v>
      </c>
      <c r="F230" s="18">
        <v>0.5373</v>
      </c>
      <c r="G230" s="18">
        <v>0.5478999999999999</v>
      </c>
      <c r="H230" s="18">
        <v>0.5645</v>
      </c>
      <c r="I230" s="18">
        <v>0.5797</v>
      </c>
      <c r="J230" s="18">
        <v>0.5932</v>
      </c>
      <c r="K230" s="18">
        <v>0.606</v>
      </c>
      <c r="L230" s="18">
        <v>0.614</v>
      </c>
      <c r="M230" s="18">
        <v>0.6177</v>
      </c>
    </row>
    <row r="231" spans="2:13" ht="14.25">
      <c r="B231" s="20">
        <v>24.4</v>
      </c>
      <c r="C231" s="18">
        <v>0.4955</v>
      </c>
      <c r="D231" s="18">
        <v>0.5093</v>
      </c>
      <c r="E231" s="18">
        <v>0.5234000000000001</v>
      </c>
      <c r="F231" s="18">
        <v>0.5337</v>
      </c>
      <c r="G231" s="18">
        <v>0.5443</v>
      </c>
      <c r="H231" s="18">
        <v>0.5639</v>
      </c>
      <c r="I231" s="18">
        <v>0.5779</v>
      </c>
      <c r="J231" s="18">
        <v>0.5926</v>
      </c>
      <c r="K231" s="18">
        <v>0.6054999999999999</v>
      </c>
      <c r="L231" s="18">
        <v>0.6125</v>
      </c>
      <c r="M231" s="18">
        <v>0.6164000000000001</v>
      </c>
    </row>
    <row r="232" spans="2:13" ht="14.25">
      <c r="B232" s="20">
        <v>24.5</v>
      </c>
      <c r="C232" s="18">
        <v>0.4925</v>
      </c>
      <c r="D232" s="18">
        <v>0.5092</v>
      </c>
      <c r="E232" s="18">
        <v>0.5239</v>
      </c>
      <c r="F232" s="18">
        <v>0.5331</v>
      </c>
      <c r="G232" s="18">
        <v>0.5449</v>
      </c>
      <c r="H232" s="18">
        <v>0.5618</v>
      </c>
      <c r="I232" s="18">
        <v>0.5772999999999999</v>
      </c>
      <c r="J232" s="18">
        <v>0.5920000000000001</v>
      </c>
      <c r="K232" s="18">
        <v>0.6025</v>
      </c>
      <c r="L232" s="18">
        <v>0.6109</v>
      </c>
      <c r="M232" s="18">
        <v>0.6159</v>
      </c>
    </row>
    <row r="233" spans="2:13" ht="14.25">
      <c r="B233" s="20">
        <v>24.6</v>
      </c>
      <c r="C233" s="18">
        <v>0.4929</v>
      </c>
      <c r="D233" s="18">
        <v>0.5067</v>
      </c>
      <c r="E233" s="18">
        <v>0.5194</v>
      </c>
      <c r="F233" s="18">
        <v>0.5309</v>
      </c>
      <c r="G233" s="18">
        <v>0.5415</v>
      </c>
      <c r="H233" s="18">
        <v>0.5597</v>
      </c>
      <c r="I233" s="18">
        <v>0.5756</v>
      </c>
      <c r="J233" s="18">
        <v>0.5914</v>
      </c>
      <c r="K233" s="18">
        <v>0.6007</v>
      </c>
      <c r="L233" s="18">
        <v>0.6079</v>
      </c>
      <c r="M233" s="18">
        <v>0.613</v>
      </c>
    </row>
    <row r="234" spans="2:13" ht="14.25">
      <c r="B234" s="20">
        <v>24.7</v>
      </c>
      <c r="C234" s="18">
        <v>0.4904</v>
      </c>
      <c r="D234" s="18">
        <v>0.5042</v>
      </c>
      <c r="E234" s="18">
        <v>0.5186999999999999</v>
      </c>
      <c r="F234" s="18">
        <v>0.5302</v>
      </c>
      <c r="G234" s="18">
        <v>0.5409</v>
      </c>
      <c r="H234" s="18">
        <v>0.5576</v>
      </c>
      <c r="I234" s="18">
        <v>0.5732</v>
      </c>
      <c r="J234" s="18">
        <v>0.5879</v>
      </c>
      <c r="K234" s="18">
        <v>0.5996</v>
      </c>
      <c r="L234" s="18">
        <v>0.6074</v>
      </c>
      <c r="M234" s="18">
        <v>0.6125</v>
      </c>
    </row>
    <row r="235" spans="2:13" ht="14.25">
      <c r="B235" s="20">
        <v>24.8</v>
      </c>
      <c r="C235" s="18">
        <v>0.49119999999999997</v>
      </c>
      <c r="D235" s="18">
        <v>0.5038</v>
      </c>
      <c r="E235" s="18">
        <v>0.5165</v>
      </c>
      <c r="F235" s="18">
        <v>0.5281</v>
      </c>
      <c r="G235" s="18">
        <v>0.5375</v>
      </c>
      <c r="H235" s="18">
        <v>0.5555</v>
      </c>
      <c r="I235" s="18">
        <v>0.5722999999999999</v>
      </c>
      <c r="J235" s="18">
        <v>0.5858</v>
      </c>
      <c r="K235" s="18">
        <v>0.5963</v>
      </c>
      <c r="L235" s="18">
        <v>0.6057</v>
      </c>
      <c r="M235" s="18">
        <v>0.6113000000000001</v>
      </c>
    </row>
    <row r="236" spans="2:13" ht="14.25">
      <c r="B236" s="20">
        <v>24.9</v>
      </c>
      <c r="C236" s="18">
        <v>0.4863</v>
      </c>
      <c r="D236" s="18">
        <v>0.5013000000000001</v>
      </c>
      <c r="E236" s="18">
        <v>0.5161</v>
      </c>
      <c r="F236" s="18">
        <v>0.5289</v>
      </c>
      <c r="G236" s="18">
        <v>0.536</v>
      </c>
      <c r="H236" s="18">
        <v>0.5563</v>
      </c>
      <c r="I236" s="18">
        <v>0.569</v>
      </c>
      <c r="J236" s="18">
        <v>0.5838</v>
      </c>
      <c r="K236" s="18">
        <v>0.5954</v>
      </c>
      <c r="L236" s="18">
        <v>0.6042000000000001</v>
      </c>
      <c r="M236" s="18">
        <v>0.6093</v>
      </c>
    </row>
    <row r="237" spans="2:13" ht="14.25">
      <c r="B237" s="20">
        <v>25</v>
      </c>
      <c r="C237" s="18">
        <v>0.48590000000000005</v>
      </c>
      <c r="D237" s="18">
        <v>0.5009</v>
      </c>
      <c r="E237" s="18">
        <v>0.5136</v>
      </c>
      <c r="F237" s="18">
        <v>0.5252</v>
      </c>
      <c r="G237" s="18">
        <v>0.5359</v>
      </c>
      <c r="H237" s="18">
        <v>0.5512</v>
      </c>
      <c r="I237" s="18">
        <v>0.5684</v>
      </c>
      <c r="J237" s="18">
        <v>0.5832</v>
      </c>
      <c r="K237" s="18">
        <v>0.5936</v>
      </c>
      <c r="L237" s="18">
        <v>0.6022</v>
      </c>
      <c r="M237" s="18">
        <v>0.6073</v>
      </c>
    </row>
    <row r="238" spans="2:13" ht="14.25">
      <c r="B238" s="20">
        <v>25.1</v>
      </c>
      <c r="C238" s="18">
        <v>0.48340000000000005</v>
      </c>
      <c r="D238" s="18">
        <v>0.4966</v>
      </c>
      <c r="E238" s="18">
        <v>0.5094</v>
      </c>
      <c r="F238" s="18">
        <v>0.5245000000000001</v>
      </c>
      <c r="G238" s="18">
        <v>0.5317000000000001</v>
      </c>
      <c r="H238" s="18">
        <v>0.5534</v>
      </c>
      <c r="I238" s="18">
        <v>0.5661999999999999</v>
      </c>
      <c r="J238" s="18">
        <v>0.5811</v>
      </c>
      <c r="K238" s="18">
        <v>0.5927</v>
      </c>
      <c r="L238" s="18">
        <v>0.6015999999999999</v>
      </c>
      <c r="M238" s="18">
        <v>0.6067</v>
      </c>
    </row>
    <row r="239" spans="2:13" ht="14.25">
      <c r="B239" s="20">
        <v>25.2</v>
      </c>
      <c r="C239" s="18">
        <v>0.4817</v>
      </c>
      <c r="D239" s="18">
        <v>0.49729999999999996</v>
      </c>
      <c r="E239" s="18">
        <v>0.5092</v>
      </c>
      <c r="F239" s="18">
        <v>0.5207999999999999</v>
      </c>
      <c r="G239" s="18">
        <v>0.5328</v>
      </c>
      <c r="H239" s="18">
        <v>0.5483</v>
      </c>
      <c r="I239" s="18">
        <v>0.5653</v>
      </c>
      <c r="J239" s="18">
        <v>0.579</v>
      </c>
      <c r="K239" s="18">
        <v>0.5906</v>
      </c>
      <c r="L239" s="18">
        <v>0.5995</v>
      </c>
      <c r="M239" s="18">
        <v>0.6047</v>
      </c>
    </row>
    <row r="240" spans="2:13" ht="14.25">
      <c r="B240" s="20">
        <v>25.3</v>
      </c>
      <c r="C240" s="18">
        <v>0.4804</v>
      </c>
      <c r="D240" s="18">
        <v>0.49479999999999996</v>
      </c>
      <c r="E240" s="18">
        <v>0.5085000000000001</v>
      </c>
      <c r="F240" s="18">
        <v>0.5201</v>
      </c>
      <c r="G240" s="18">
        <v>0.5285</v>
      </c>
      <c r="H240" s="18">
        <v>0.5476</v>
      </c>
      <c r="I240" s="18">
        <v>0.5632</v>
      </c>
      <c r="J240" s="18">
        <v>0.5769</v>
      </c>
      <c r="K240" s="18">
        <v>0.5897</v>
      </c>
      <c r="L240" s="18">
        <v>0.5972</v>
      </c>
      <c r="M240" s="18">
        <v>0.6017</v>
      </c>
    </row>
    <row r="241" spans="2:13" ht="14.25">
      <c r="B241" s="20">
        <v>25.4</v>
      </c>
      <c r="C241" s="18">
        <v>0.4769</v>
      </c>
      <c r="D241" s="18">
        <v>0.49310000000000004</v>
      </c>
      <c r="E241" s="18">
        <v>0.5075</v>
      </c>
      <c r="F241" s="18">
        <v>0.5179</v>
      </c>
      <c r="G241" s="18">
        <v>0.5275</v>
      </c>
      <c r="H241" s="18">
        <v>0.5454</v>
      </c>
      <c r="I241" s="18">
        <v>0.5625</v>
      </c>
      <c r="J241" s="18">
        <v>0.5761999999999999</v>
      </c>
      <c r="K241" s="18">
        <v>0.5879</v>
      </c>
      <c r="L241" s="18">
        <v>0.5969</v>
      </c>
      <c r="M241" s="18">
        <v>0.602</v>
      </c>
    </row>
    <row r="242" spans="2:13" ht="14.25">
      <c r="B242" s="20">
        <v>25.5</v>
      </c>
      <c r="C242" s="18">
        <v>0.47740000000000005</v>
      </c>
      <c r="D242" s="18">
        <v>0.4918</v>
      </c>
      <c r="E242" s="18">
        <v>0.5056</v>
      </c>
      <c r="F242" s="18">
        <v>0.5172</v>
      </c>
      <c r="G242" s="18">
        <v>0.5268</v>
      </c>
      <c r="H242" s="18">
        <v>0.5447</v>
      </c>
      <c r="I242" s="18">
        <v>0.5589</v>
      </c>
      <c r="J242" s="18">
        <v>0.5726</v>
      </c>
      <c r="K242" s="18">
        <v>0.5855</v>
      </c>
      <c r="L242" s="18">
        <v>0.5948</v>
      </c>
      <c r="M242" s="18">
        <v>0.6</v>
      </c>
    </row>
    <row r="243" spans="2:13" ht="14.25">
      <c r="B243" s="20">
        <v>25.6</v>
      </c>
      <c r="C243" s="18">
        <v>0.47659999999999997</v>
      </c>
      <c r="D243" s="18">
        <v>0.491</v>
      </c>
      <c r="E243" s="18">
        <v>0.5046</v>
      </c>
      <c r="F243" s="18">
        <v>0.515</v>
      </c>
      <c r="G243" s="18">
        <v>0.5268999999999999</v>
      </c>
      <c r="H243" s="18">
        <v>0.544</v>
      </c>
      <c r="I243" s="18">
        <v>0.5594</v>
      </c>
      <c r="J243" s="18">
        <v>0.5720000000000001</v>
      </c>
      <c r="K243" s="18">
        <v>0.5848</v>
      </c>
      <c r="L243" s="18">
        <v>0.5925</v>
      </c>
      <c r="M243" s="18">
        <v>0.597</v>
      </c>
    </row>
    <row r="244" spans="2:13" ht="14.25">
      <c r="B244" s="20">
        <v>25.7</v>
      </c>
      <c r="C244" s="18">
        <v>0.4744</v>
      </c>
      <c r="D244" s="18">
        <v>0.4893</v>
      </c>
      <c r="E244" s="18">
        <v>0.5036</v>
      </c>
      <c r="F244" s="18">
        <v>0.5128</v>
      </c>
      <c r="G244" s="18">
        <v>0.5224</v>
      </c>
      <c r="H244" s="18">
        <v>0.5431</v>
      </c>
      <c r="I244" s="18">
        <v>0.5563</v>
      </c>
      <c r="J244" s="18">
        <v>0.5711999999999999</v>
      </c>
      <c r="K244" s="18">
        <v>0.583</v>
      </c>
      <c r="L244" s="18">
        <v>0.5912</v>
      </c>
      <c r="M244" s="18">
        <v>0.5964</v>
      </c>
    </row>
    <row r="245" spans="2:13" ht="14.25">
      <c r="B245" s="20">
        <v>25.8</v>
      </c>
      <c r="C245" s="18">
        <v>0.47240000000000004</v>
      </c>
      <c r="D245" s="18">
        <v>0.4874</v>
      </c>
      <c r="E245" s="18">
        <v>0.5003</v>
      </c>
      <c r="F245" s="18">
        <v>0.512</v>
      </c>
      <c r="G245" s="18">
        <v>0.5206000000000001</v>
      </c>
      <c r="H245" s="18">
        <v>0.5394</v>
      </c>
      <c r="I245" s="18">
        <v>0.5566</v>
      </c>
      <c r="J245" s="18">
        <v>0.5692</v>
      </c>
      <c r="K245" s="18">
        <v>0.5809000000000001</v>
      </c>
      <c r="L245" s="18">
        <v>0.5891</v>
      </c>
      <c r="M245" s="18">
        <v>0.5943</v>
      </c>
    </row>
    <row r="246" spans="2:13" ht="14.25">
      <c r="B246" s="20">
        <v>25.9</v>
      </c>
      <c r="C246" s="18">
        <v>0.47229999999999994</v>
      </c>
      <c r="D246" s="18">
        <v>0.48479999999999995</v>
      </c>
      <c r="E246" s="18">
        <v>0.4996</v>
      </c>
      <c r="F246" s="18">
        <v>0.5112</v>
      </c>
      <c r="G246" s="18">
        <v>0.5186999999999999</v>
      </c>
      <c r="H246" s="18">
        <v>0.5357999999999999</v>
      </c>
      <c r="I246" s="18">
        <v>0.5532</v>
      </c>
      <c r="J246" s="18">
        <v>0.5670000000000001</v>
      </c>
      <c r="K246" s="18">
        <v>0.5799</v>
      </c>
      <c r="L246" s="18">
        <v>0.5893</v>
      </c>
      <c r="M246" s="18">
        <v>0.5941</v>
      </c>
    </row>
    <row r="247" spans="2:13" ht="14.25">
      <c r="B247" s="20">
        <v>26</v>
      </c>
      <c r="C247" s="18">
        <v>0.46799999999999997</v>
      </c>
      <c r="D247" s="18">
        <v>0.4844</v>
      </c>
      <c r="E247" s="18">
        <v>0.49729999999999996</v>
      </c>
      <c r="F247" s="18">
        <v>0.509</v>
      </c>
      <c r="G247" s="18">
        <v>0.5199</v>
      </c>
      <c r="H247" s="18">
        <v>0.5352</v>
      </c>
      <c r="I247" s="18">
        <v>0.5525</v>
      </c>
      <c r="J247" s="18">
        <v>0.5663</v>
      </c>
      <c r="K247" s="18">
        <v>0.5792</v>
      </c>
      <c r="L247" s="18">
        <v>0.5870000000000001</v>
      </c>
      <c r="M247" s="18">
        <v>0.5915</v>
      </c>
    </row>
    <row r="248" spans="2:13" ht="14.25">
      <c r="B248" s="20">
        <v>26.1</v>
      </c>
      <c r="C248" s="18">
        <v>0.4682</v>
      </c>
      <c r="D248" s="18">
        <v>0.4826</v>
      </c>
      <c r="E248" s="18">
        <v>0.4966</v>
      </c>
      <c r="F248" s="18">
        <v>0.5082</v>
      </c>
      <c r="G248" s="18">
        <v>0.5169</v>
      </c>
      <c r="H248" s="18">
        <v>0.5343</v>
      </c>
      <c r="I248" s="18">
        <v>0.5516</v>
      </c>
      <c r="J248" s="18">
        <v>0.5642</v>
      </c>
      <c r="K248" s="18">
        <v>0.5770000000000001</v>
      </c>
      <c r="L248" s="18">
        <v>0.5849</v>
      </c>
      <c r="M248" s="18">
        <v>0.5893999999999999</v>
      </c>
    </row>
    <row r="249" spans="2:13" ht="14.25">
      <c r="B249" s="20">
        <v>26.2</v>
      </c>
      <c r="C249" s="18">
        <v>0.46590000000000004</v>
      </c>
      <c r="D249" s="18">
        <v>0.4803</v>
      </c>
      <c r="E249" s="18">
        <v>0.49450000000000005</v>
      </c>
      <c r="F249" s="18">
        <v>0.5074000000000001</v>
      </c>
      <c r="G249" s="18">
        <v>0.5173</v>
      </c>
      <c r="H249" s="18">
        <v>0.5336</v>
      </c>
      <c r="I249" s="18">
        <v>0.5484</v>
      </c>
      <c r="J249" s="18">
        <v>0.5634</v>
      </c>
      <c r="K249" s="18">
        <v>0.5740999999999999</v>
      </c>
      <c r="L249" s="18">
        <v>0.5821000000000001</v>
      </c>
      <c r="M249" s="18">
        <v>0.5872999999999999</v>
      </c>
    </row>
    <row r="250" spans="2:13" ht="14.25">
      <c r="B250" s="20">
        <v>26.3</v>
      </c>
      <c r="C250" s="18">
        <v>0.46509999999999996</v>
      </c>
      <c r="D250" s="18">
        <v>0.479</v>
      </c>
      <c r="E250" s="18">
        <v>0.49200000000000005</v>
      </c>
      <c r="F250" s="18">
        <v>0.5036999999999999</v>
      </c>
      <c r="G250" s="18">
        <v>0.5146000000000001</v>
      </c>
      <c r="H250" s="18">
        <v>0.5314</v>
      </c>
      <c r="I250" s="18">
        <v>0.5474</v>
      </c>
      <c r="J250" s="18">
        <v>0.5611999999999999</v>
      </c>
      <c r="K250" s="18">
        <v>0.573</v>
      </c>
      <c r="L250" s="18">
        <v>0.5815</v>
      </c>
      <c r="M250" s="18">
        <v>0.5866</v>
      </c>
    </row>
    <row r="251" spans="2:13" ht="14.25">
      <c r="B251" s="20">
        <v>26.4</v>
      </c>
      <c r="C251" s="18">
        <v>0.4625</v>
      </c>
      <c r="D251" s="18">
        <v>0.4757</v>
      </c>
      <c r="E251" s="18">
        <v>0.4899</v>
      </c>
      <c r="F251" s="18">
        <v>0.5028</v>
      </c>
      <c r="G251" s="18">
        <v>0.5115999999999999</v>
      </c>
      <c r="H251" s="18">
        <v>0.529</v>
      </c>
      <c r="I251" s="18">
        <v>0.5442</v>
      </c>
      <c r="J251" s="18">
        <v>0.5604</v>
      </c>
      <c r="K251" s="18">
        <v>0.5711999999999999</v>
      </c>
      <c r="L251" s="18">
        <v>0.5801</v>
      </c>
      <c r="M251" s="18">
        <v>0.5855</v>
      </c>
    </row>
    <row r="252" spans="2:13" ht="14.25">
      <c r="B252" s="20">
        <v>26.5</v>
      </c>
      <c r="C252" s="18">
        <v>0.46049999999999996</v>
      </c>
      <c r="D252" s="18">
        <v>0.47490000000000004</v>
      </c>
      <c r="E252" s="18">
        <v>0.4891</v>
      </c>
      <c r="F252" s="18">
        <v>0.502</v>
      </c>
      <c r="G252" s="18">
        <v>0.5109</v>
      </c>
      <c r="H252" s="18">
        <v>0.5282</v>
      </c>
      <c r="I252" s="18">
        <v>0.5432</v>
      </c>
      <c r="J252" s="18">
        <v>0.5582</v>
      </c>
      <c r="K252" s="18">
        <v>0.5702</v>
      </c>
      <c r="L252" s="18">
        <v>0.5786</v>
      </c>
      <c r="M252" s="18">
        <v>0.5838</v>
      </c>
    </row>
    <row r="253" spans="2:13" ht="14.25">
      <c r="B253" s="20">
        <v>26.6</v>
      </c>
      <c r="C253" s="18">
        <v>0.4607</v>
      </c>
      <c r="D253" s="18">
        <v>0.4731</v>
      </c>
      <c r="E253" s="18">
        <v>0.4879</v>
      </c>
      <c r="F253" s="18">
        <v>0.4984</v>
      </c>
      <c r="G253" s="18">
        <v>0.5082</v>
      </c>
      <c r="H253" s="18">
        <v>0.5287</v>
      </c>
      <c r="I253" s="18">
        <v>0.5423</v>
      </c>
      <c r="J253" s="18">
        <v>0.5561</v>
      </c>
      <c r="K253" s="18">
        <v>0.5679</v>
      </c>
      <c r="L253" s="18">
        <v>0.5765</v>
      </c>
      <c r="M253" s="18">
        <v>0.5817</v>
      </c>
    </row>
    <row r="254" spans="2:13" ht="14.25">
      <c r="B254" s="20">
        <v>26.7</v>
      </c>
      <c r="C254" s="18">
        <v>0.4586</v>
      </c>
      <c r="D254" s="18">
        <v>0.4718</v>
      </c>
      <c r="E254" s="18">
        <v>0.4855</v>
      </c>
      <c r="F254" s="18">
        <v>0.4961</v>
      </c>
      <c r="G254" s="18">
        <v>0.507</v>
      </c>
      <c r="H254" s="18">
        <v>0.5251</v>
      </c>
      <c r="I254" s="18">
        <v>0.5413</v>
      </c>
      <c r="J254" s="18">
        <v>0.5539000000000001</v>
      </c>
      <c r="K254" s="18">
        <v>0.5668</v>
      </c>
      <c r="L254" s="18">
        <v>0.5758</v>
      </c>
      <c r="M254" s="18">
        <v>0.5806</v>
      </c>
    </row>
    <row r="255" spans="2:13" ht="14.25">
      <c r="B255" s="20">
        <v>26.8</v>
      </c>
      <c r="C255" s="18">
        <v>0.4575</v>
      </c>
      <c r="D255" s="18">
        <v>0.47</v>
      </c>
      <c r="E255" s="18">
        <v>0.485</v>
      </c>
      <c r="F255" s="18">
        <v>0.49670000000000003</v>
      </c>
      <c r="G255" s="18">
        <v>0.5056</v>
      </c>
      <c r="H255" s="18">
        <v>0.5242</v>
      </c>
      <c r="I255" s="18">
        <v>0.5393</v>
      </c>
      <c r="J255" s="18">
        <v>0.5531</v>
      </c>
      <c r="K255" s="18">
        <v>0.5639</v>
      </c>
      <c r="L255" s="18">
        <v>0.5729</v>
      </c>
      <c r="M255" s="18">
        <v>0.5784</v>
      </c>
    </row>
    <row r="256" spans="2:13" ht="14.25">
      <c r="B256" s="20">
        <v>26.9</v>
      </c>
      <c r="C256" s="18">
        <v>0.45539999999999997</v>
      </c>
      <c r="D256" s="18">
        <v>0.4686</v>
      </c>
      <c r="E256" s="18">
        <v>0.4826</v>
      </c>
      <c r="F256" s="18">
        <v>0.49439999999999995</v>
      </c>
      <c r="G256" s="18">
        <v>0.5033</v>
      </c>
      <c r="H256" s="18">
        <v>0.5205</v>
      </c>
      <c r="I256" s="18">
        <v>0.5386</v>
      </c>
      <c r="J256" s="18">
        <v>0.5524</v>
      </c>
      <c r="K256" s="18">
        <v>0.5632</v>
      </c>
      <c r="L256" s="18">
        <v>0.5714</v>
      </c>
      <c r="M256" s="18">
        <v>0.5767</v>
      </c>
    </row>
    <row r="257" spans="2:13" ht="14.25">
      <c r="B257" s="20">
        <v>27</v>
      </c>
      <c r="C257" s="18">
        <v>0.4517</v>
      </c>
      <c r="D257" s="18">
        <v>0.4668</v>
      </c>
      <c r="E257" s="18">
        <v>0.4816</v>
      </c>
      <c r="F257" s="18">
        <v>0.4921</v>
      </c>
      <c r="G257" s="18">
        <v>0.5021</v>
      </c>
      <c r="H257" s="18">
        <v>0.5196999999999999</v>
      </c>
      <c r="I257" s="18">
        <v>0.535</v>
      </c>
      <c r="J257" s="18">
        <v>0.5501</v>
      </c>
      <c r="K257" s="18">
        <v>0.561</v>
      </c>
      <c r="L257" s="18">
        <v>0.57</v>
      </c>
      <c r="M257" s="18">
        <v>0.5760000000000001</v>
      </c>
    </row>
    <row r="258" spans="2:13" ht="14.25">
      <c r="B258" s="20">
        <v>27.1</v>
      </c>
      <c r="C258" s="18">
        <v>0.4522</v>
      </c>
      <c r="D258" s="18">
        <v>0.4654</v>
      </c>
      <c r="E258" s="18">
        <v>0.47950000000000004</v>
      </c>
      <c r="F258" s="18">
        <v>0.49119999999999997</v>
      </c>
      <c r="G258" s="18">
        <v>0.5013000000000001</v>
      </c>
      <c r="H258" s="18">
        <v>0.5203</v>
      </c>
      <c r="I258" s="18">
        <v>0.534</v>
      </c>
      <c r="J258" s="18">
        <v>0.5478999999999999</v>
      </c>
      <c r="K258" s="18">
        <v>0.5598</v>
      </c>
      <c r="L258" s="18">
        <v>0.5685</v>
      </c>
      <c r="M258" s="18">
        <v>0.5738</v>
      </c>
    </row>
    <row r="259" spans="2:13" ht="14.25">
      <c r="B259" s="20">
        <v>27.2</v>
      </c>
      <c r="C259" s="18">
        <v>0.45</v>
      </c>
      <c r="D259" s="18">
        <v>0.4645</v>
      </c>
      <c r="E259" s="18">
        <v>0.47840000000000005</v>
      </c>
      <c r="F259" s="18">
        <v>0.489</v>
      </c>
      <c r="G259" s="18">
        <v>0.499</v>
      </c>
      <c r="H259" s="18">
        <v>0.5166</v>
      </c>
      <c r="I259" s="18">
        <v>0.5318</v>
      </c>
      <c r="J259" s="18">
        <v>0.5456</v>
      </c>
      <c r="K259" s="18">
        <v>0.5587</v>
      </c>
      <c r="L259" s="18">
        <v>0.5678</v>
      </c>
      <c r="M259" s="18">
        <v>0.5727</v>
      </c>
    </row>
    <row r="260" spans="2:13" ht="14.25">
      <c r="B260" s="20">
        <v>27.3</v>
      </c>
      <c r="C260" s="18">
        <v>0.45030000000000003</v>
      </c>
      <c r="D260" s="18">
        <v>0.4621</v>
      </c>
      <c r="E260" s="18">
        <v>0.4763</v>
      </c>
      <c r="F260" s="18">
        <v>0.488</v>
      </c>
      <c r="G260" s="18">
        <v>0.4982</v>
      </c>
      <c r="H260" s="18">
        <v>0.513</v>
      </c>
      <c r="I260" s="18">
        <v>0.531</v>
      </c>
      <c r="J260" s="18">
        <v>0.5449</v>
      </c>
      <c r="K260" s="18">
        <v>0.5557</v>
      </c>
      <c r="L260" s="18">
        <v>0.5648</v>
      </c>
      <c r="M260" s="18">
        <v>0.5704</v>
      </c>
    </row>
    <row r="261" spans="2:13" ht="14.25">
      <c r="B261" s="20">
        <v>27.4</v>
      </c>
      <c r="C261" s="18">
        <v>0.4468</v>
      </c>
      <c r="D261" s="18">
        <v>0.46130000000000004</v>
      </c>
      <c r="E261" s="18">
        <v>0.475</v>
      </c>
      <c r="F261" s="18">
        <v>0.4844</v>
      </c>
      <c r="G261" s="18">
        <v>0.4954</v>
      </c>
      <c r="H261" s="18">
        <v>0.5121</v>
      </c>
      <c r="I261" s="18">
        <v>0.5289</v>
      </c>
      <c r="J261" s="18">
        <v>0.544</v>
      </c>
      <c r="K261" s="18">
        <v>0.555</v>
      </c>
      <c r="L261" s="18">
        <v>0.5640999999999999</v>
      </c>
      <c r="M261" s="18">
        <v>0.5698</v>
      </c>
    </row>
    <row r="262" spans="2:13" ht="14.25">
      <c r="B262" s="20">
        <v>27.5</v>
      </c>
      <c r="C262" s="18">
        <v>0.4472</v>
      </c>
      <c r="D262" s="18">
        <v>0.4593</v>
      </c>
      <c r="E262" s="18">
        <v>0.4715</v>
      </c>
      <c r="F262" s="18">
        <v>0.4833</v>
      </c>
      <c r="G262" s="18">
        <v>0.49450000000000005</v>
      </c>
      <c r="H262" s="18">
        <v>0.5099</v>
      </c>
      <c r="I262" s="18">
        <v>0.5279</v>
      </c>
      <c r="J262" s="18">
        <v>0.5418</v>
      </c>
      <c r="K262" s="18">
        <v>0.5538000000000001</v>
      </c>
      <c r="L262" s="18">
        <v>0.5627</v>
      </c>
      <c r="M262" s="18">
        <v>0.5675</v>
      </c>
    </row>
    <row r="263" spans="2:13" ht="14.25">
      <c r="B263" s="20">
        <v>27.6</v>
      </c>
      <c r="C263" s="18">
        <v>0.4446</v>
      </c>
      <c r="D263" s="18">
        <v>0.457</v>
      </c>
      <c r="E263" s="18">
        <v>0.47200000000000003</v>
      </c>
      <c r="F263" s="18">
        <v>0.4826</v>
      </c>
      <c r="G263" s="18">
        <v>0.4916</v>
      </c>
      <c r="H263" s="18">
        <v>0.5101</v>
      </c>
      <c r="I263" s="18">
        <v>0.5243</v>
      </c>
      <c r="J263" s="18">
        <v>0.5394</v>
      </c>
      <c r="K263" s="18">
        <v>0.5515</v>
      </c>
      <c r="L263" s="18">
        <v>0.5604</v>
      </c>
      <c r="M263" s="18">
        <v>0.5657</v>
      </c>
    </row>
    <row r="264" spans="2:13" ht="14.25">
      <c r="B264" s="20">
        <v>27.7</v>
      </c>
      <c r="C264" s="18">
        <v>0.4426</v>
      </c>
      <c r="D264" s="18">
        <v>0.45659999999999995</v>
      </c>
      <c r="E264" s="18">
        <v>0.4696</v>
      </c>
      <c r="F264" s="18">
        <v>0.4802</v>
      </c>
      <c r="G264" s="18">
        <v>0.4924</v>
      </c>
      <c r="H264" s="18">
        <v>0.5083</v>
      </c>
      <c r="I264" s="18">
        <v>0.5233</v>
      </c>
      <c r="J264" s="18">
        <v>0.5372</v>
      </c>
      <c r="K264" s="18">
        <v>0.5503</v>
      </c>
      <c r="L264" s="18">
        <v>0.5597</v>
      </c>
      <c r="M264" s="18">
        <v>0.5646</v>
      </c>
    </row>
    <row r="265" spans="2:13" ht="14.25">
      <c r="B265" s="20">
        <v>27.8</v>
      </c>
      <c r="C265" s="18">
        <v>0.4415</v>
      </c>
      <c r="D265" s="18">
        <v>0.4547</v>
      </c>
      <c r="E265" s="18">
        <v>0.46869999999999995</v>
      </c>
      <c r="F265" s="18">
        <v>0.4793</v>
      </c>
      <c r="G265" s="18">
        <v>0.48840000000000006</v>
      </c>
      <c r="H265" s="18">
        <v>0.5068</v>
      </c>
      <c r="I265" s="18">
        <v>0.5227</v>
      </c>
      <c r="J265" s="18">
        <v>0.5379</v>
      </c>
      <c r="K265" s="18">
        <v>0.5489999999999999</v>
      </c>
      <c r="L265" s="18">
        <v>0.5574</v>
      </c>
      <c r="M265" s="18">
        <v>0.5623</v>
      </c>
    </row>
    <row r="266" spans="2:13" ht="14.25">
      <c r="B266" s="20">
        <v>27.9</v>
      </c>
      <c r="C266" s="18">
        <v>0.4393</v>
      </c>
      <c r="D266" s="18">
        <v>0.4533</v>
      </c>
      <c r="E266" s="18">
        <v>0.46649999999999997</v>
      </c>
      <c r="F266" s="18">
        <v>0.4783</v>
      </c>
      <c r="G266" s="18">
        <v>0.48969999999999997</v>
      </c>
      <c r="H266" s="18">
        <v>0.5051</v>
      </c>
      <c r="I266" s="18">
        <v>0.5204</v>
      </c>
      <c r="J266" s="18">
        <v>0.5355</v>
      </c>
      <c r="K266" s="18">
        <v>0.5477000000000001</v>
      </c>
      <c r="L266" s="18">
        <v>0.5567</v>
      </c>
      <c r="M266" s="18">
        <v>0.562</v>
      </c>
    </row>
    <row r="267" spans="2:13" ht="14.25">
      <c r="B267" s="20">
        <v>28</v>
      </c>
      <c r="C267" s="18">
        <v>0.4397</v>
      </c>
      <c r="D267" s="18">
        <v>0.45289999999999997</v>
      </c>
      <c r="E267" s="18">
        <v>0.46659999999999996</v>
      </c>
      <c r="F267" s="18">
        <v>0.47479999999999994</v>
      </c>
      <c r="G267" s="18">
        <v>0.4857</v>
      </c>
      <c r="H267" s="18">
        <v>0.5024000000000001</v>
      </c>
      <c r="I267" s="18">
        <v>0.5194</v>
      </c>
      <c r="J267" s="18">
        <v>0.5333</v>
      </c>
      <c r="K267" s="18">
        <v>0.5454</v>
      </c>
      <c r="L267" s="18">
        <v>0.5550999999999999</v>
      </c>
      <c r="M267" s="18">
        <v>0.5609000000000001</v>
      </c>
    </row>
    <row r="268" spans="2:13" ht="14.25">
      <c r="B268" s="20">
        <v>28.1</v>
      </c>
      <c r="C268" s="18">
        <v>0.43729999999999997</v>
      </c>
      <c r="D268" s="18">
        <v>0.44939999999999997</v>
      </c>
      <c r="E268" s="18">
        <v>0.4619</v>
      </c>
      <c r="F268" s="18">
        <v>0.47490000000000004</v>
      </c>
      <c r="G268" s="18">
        <v>0.4854</v>
      </c>
      <c r="H268" s="18">
        <v>0.5043</v>
      </c>
      <c r="I268" s="18">
        <v>0.5184000000000001</v>
      </c>
      <c r="J268" s="18">
        <v>0.5312</v>
      </c>
      <c r="K268" s="18">
        <v>0.5452</v>
      </c>
      <c r="L268" s="18">
        <v>0.5545</v>
      </c>
      <c r="M268" s="18">
        <v>0.5589999999999999</v>
      </c>
    </row>
    <row r="269" spans="2:13" ht="14.25">
      <c r="B269" s="20">
        <v>28.2</v>
      </c>
      <c r="C269" s="18">
        <v>0.435</v>
      </c>
      <c r="D269" s="18">
        <v>0.4485</v>
      </c>
      <c r="E269" s="18">
        <v>0.4608</v>
      </c>
      <c r="F269" s="18">
        <v>0.47259999999999996</v>
      </c>
      <c r="G269" s="18">
        <v>0.484</v>
      </c>
      <c r="H269" s="18">
        <v>0.5008</v>
      </c>
      <c r="I269" s="18">
        <v>0.5176</v>
      </c>
      <c r="J269" s="18">
        <v>0.5304</v>
      </c>
      <c r="K269" s="18">
        <v>0.5423</v>
      </c>
      <c r="L269" s="18">
        <v>0.5514</v>
      </c>
      <c r="M269" s="18">
        <v>0.5567</v>
      </c>
    </row>
    <row r="270" spans="2:13" ht="14.25">
      <c r="B270" s="20">
        <v>28.3</v>
      </c>
      <c r="C270" s="18">
        <v>0.4325</v>
      </c>
      <c r="D270" s="18">
        <v>0.4471</v>
      </c>
      <c r="E270" s="18">
        <v>0.46149999999999997</v>
      </c>
      <c r="F270" s="18">
        <v>0.4733</v>
      </c>
      <c r="G270" s="18">
        <v>0.4816</v>
      </c>
      <c r="H270" s="18">
        <v>0.5007</v>
      </c>
      <c r="I270" s="18">
        <v>0.5154</v>
      </c>
      <c r="J270" s="18">
        <v>0.5294</v>
      </c>
      <c r="K270" s="18">
        <v>0.5415</v>
      </c>
      <c r="L270" s="18">
        <v>0.5506</v>
      </c>
      <c r="M270" s="18">
        <v>0.5556</v>
      </c>
    </row>
    <row r="271" spans="2:13" ht="14.25">
      <c r="B271" s="20">
        <v>28.4</v>
      </c>
      <c r="C271" s="18">
        <v>0.43320000000000003</v>
      </c>
      <c r="D271" s="18">
        <v>0.44670000000000004</v>
      </c>
      <c r="E271" s="18">
        <v>0.4586</v>
      </c>
      <c r="F271" s="18">
        <v>0.4681</v>
      </c>
      <c r="G271" s="18">
        <v>0.4802</v>
      </c>
      <c r="H271" s="18">
        <v>0.4962</v>
      </c>
      <c r="I271" s="18">
        <v>0.5144</v>
      </c>
      <c r="J271" s="18">
        <v>0.5272</v>
      </c>
      <c r="K271" s="18">
        <v>0.5392</v>
      </c>
      <c r="L271" s="18">
        <v>0.5489999999999999</v>
      </c>
      <c r="M271" s="18">
        <v>0.5549000000000001</v>
      </c>
    </row>
    <row r="272" spans="2:13" ht="14.25">
      <c r="B272" s="20">
        <v>28.5</v>
      </c>
      <c r="C272" s="18">
        <v>0.4321</v>
      </c>
      <c r="D272" s="18">
        <v>0.44530000000000003</v>
      </c>
      <c r="E272" s="18">
        <v>0.4595</v>
      </c>
      <c r="F272" s="18">
        <v>0.47009999999999996</v>
      </c>
      <c r="G272" s="18">
        <v>0.4783</v>
      </c>
      <c r="H272" s="18">
        <v>0.49479999999999996</v>
      </c>
      <c r="I272" s="18">
        <v>0.5121</v>
      </c>
      <c r="J272" s="18">
        <v>0.5247999999999999</v>
      </c>
      <c r="K272" s="18">
        <v>0.5367999999999999</v>
      </c>
      <c r="L272" s="18">
        <v>0.5467</v>
      </c>
      <c r="M272" s="18">
        <v>0.5522</v>
      </c>
    </row>
    <row r="273" spans="2:13" ht="14.25">
      <c r="B273" s="20">
        <v>28.6</v>
      </c>
      <c r="C273" s="18">
        <v>0.42979999999999996</v>
      </c>
      <c r="D273" s="18">
        <v>0.44329999999999997</v>
      </c>
      <c r="E273" s="18">
        <v>0.4556</v>
      </c>
      <c r="F273" s="18">
        <v>0.4675</v>
      </c>
      <c r="G273" s="18">
        <v>0.4769</v>
      </c>
      <c r="H273" s="18">
        <v>0.4939</v>
      </c>
      <c r="I273" s="18">
        <v>0.5126</v>
      </c>
      <c r="J273" s="18">
        <v>0.5242</v>
      </c>
      <c r="K273" s="18">
        <v>0.536</v>
      </c>
      <c r="L273" s="18">
        <v>0.5459</v>
      </c>
      <c r="M273" s="18">
        <v>0.5515</v>
      </c>
    </row>
    <row r="274" spans="2:13" ht="14.25">
      <c r="B274" s="20">
        <v>28.7</v>
      </c>
      <c r="C274" s="18">
        <v>0.42869999999999997</v>
      </c>
      <c r="D274" s="18">
        <v>0.44189999999999996</v>
      </c>
      <c r="E274" s="18">
        <v>0.4558</v>
      </c>
      <c r="F274" s="18">
        <v>0.46399999999999997</v>
      </c>
      <c r="G274" s="18">
        <v>0.475</v>
      </c>
      <c r="H274" s="18">
        <v>0.4917</v>
      </c>
      <c r="I274" s="18">
        <v>0.509</v>
      </c>
      <c r="J274" s="18">
        <v>0.523</v>
      </c>
      <c r="K274" s="18">
        <v>0.5352</v>
      </c>
      <c r="L274" s="18">
        <v>0.5445</v>
      </c>
      <c r="M274" s="18">
        <v>0.5495</v>
      </c>
    </row>
    <row r="275" spans="2:13" ht="14.25">
      <c r="B275" s="20">
        <v>28.8</v>
      </c>
      <c r="C275" s="18">
        <v>0.4277</v>
      </c>
      <c r="D275" s="18">
        <v>0.4404</v>
      </c>
      <c r="E275" s="18">
        <v>0.4536</v>
      </c>
      <c r="F275" s="18">
        <v>0.4643</v>
      </c>
      <c r="G275" s="18">
        <v>0.4746</v>
      </c>
      <c r="H275" s="18">
        <v>0.49079999999999996</v>
      </c>
      <c r="I275" s="18">
        <v>0.5068</v>
      </c>
      <c r="J275" s="18">
        <v>0.522</v>
      </c>
      <c r="K275" s="18">
        <v>0.5344</v>
      </c>
      <c r="L275" s="18">
        <v>0.5429999999999999</v>
      </c>
      <c r="M275" s="18">
        <v>0.5475</v>
      </c>
    </row>
    <row r="276" spans="2:13" ht="14.25">
      <c r="B276" s="20">
        <v>28.9</v>
      </c>
      <c r="C276" s="18">
        <v>0.4252</v>
      </c>
      <c r="D276" s="18">
        <v>0.4384</v>
      </c>
      <c r="E276" s="18">
        <v>0.4526</v>
      </c>
      <c r="F276" s="18">
        <v>0.462</v>
      </c>
      <c r="G276" s="18">
        <v>0.4732</v>
      </c>
      <c r="H276" s="18">
        <v>0.49</v>
      </c>
      <c r="I276" s="18">
        <v>0.5058</v>
      </c>
      <c r="J276" s="18">
        <v>0.5197999999999999</v>
      </c>
      <c r="K276" s="18">
        <v>0.531</v>
      </c>
      <c r="L276" s="18">
        <v>0.5404</v>
      </c>
      <c r="M276" s="18">
        <v>0.5464</v>
      </c>
    </row>
    <row r="277" spans="2:13" ht="14.25">
      <c r="B277" s="20">
        <v>29</v>
      </c>
      <c r="C277" s="18">
        <v>0.4229</v>
      </c>
      <c r="D277" s="18">
        <v>0.43700000000000006</v>
      </c>
      <c r="E277" s="18">
        <v>0.45020000000000004</v>
      </c>
      <c r="F277" s="18">
        <v>0.46090000000000003</v>
      </c>
      <c r="G277" s="18">
        <v>0.47130000000000005</v>
      </c>
      <c r="H277" s="18">
        <v>0.48619999999999997</v>
      </c>
      <c r="I277" s="18">
        <v>0.5049</v>
      </c>
      <c r="J277" s="18">
        <v>0.519</v>
      </c>
      <c r="K277" s="18">
        <v>0.5312</v>
      </c>
      <c r="L277" s="18">
        <v>0.5405</v>
      </c>
      <c r="M277" s="18">
        <v>0.5453</v>
      </c>
    </row>
    <row r="278" spans="2:13" ht="14.25">
      <c r="B278" s="20">
        <v>29.1</v>
      </c>
      <c r="C278" s="18">
        <v>0.4219</v>
      </c>
      <c r="D278" s="18">
        <v>0.436</v>
      </c>
      <c r="E278" s="18">
        <v>0.44920000000000004</v>
      </c>
      <c r="F278" s="18">
        <v>0.4586</v>
      </c>
      <c r="G278" s="18">
        <v>0.46880000000000005</v>
      </c>
      <c r="H278" s="18">
        <v>0.485</v>
      </c>
      <c r="I278" s="18">
        <v>0.5041</v>
      </c>
      <c r="J278" s="18">
        <v>0.5181</v>
      </c>
      <c r="K278" s="18">
        <v>0.5293</v>
      </c>
      <c r="L278" s="18">
        <v>0.5382</v>
      </c>
      <c r="M278" s="18">
        <v>0.5433</v>
      </c>
    </row>
    <row r="279" spans="2:13" ht="14.25">
      <c r="B279" s="20">
        <v>29.2</v>
      </c>
      <c r="C279" s="18">
        <v>0.42090000000000005</v>
      </c>
      <c r="D279" s="18">
        <v>0.4346</v>
      </c>
      <c r="E279" s="18">
        <v>0.4468</v>
      </c>
      <c r="F279" s="18">
        <v>0.4575</v>
      </c>
      <c r="G279" s="18">
        <v>0.4689</v>
      </c>
      <c r="H279" s="18">
        <v>0.4844</v>
      </c>
      <c r="I279" s="18">
        <v>0.5002</v>
      </c>
      <c r="J279" s="18">
        <v>0.5155</v>
      </c>
      <c r="K279" s="18">
        <v>0.528</v>
      </c>
      <c r="L279" s="18">
        <v>0.5379999999999999</v>
      </c>
      <c r="M279" s="18">
        <v>0.5435</v>
      </c>
    </row>
    <row r="280" spans="2:13" ht="14.25">
      <c r="B280" s="20">
        <v>29.3</v>
      </c>
      <c r="C280" s="18">
        <v>0.41840000000000005</v>
      </c>
      <c r="D280" s="18">
        <v>0.4326</v>
      </c>
      <c r="E280" s="18">
        <v>0.4459</v>
      </c>
      <c r="F280" s="18">
        <v>0.45659999999999995</v>
      </c>
      <c r="G280" s="18">
        <v>0.466</v>
      </c>
      <c r="H280" s="18">
        <v>0.4829</v>
      </c>
      <c r="I280" s="18">
        <v>0.4993</v>
      </c>
      <c r="J280" s="18">
        <v>0.5146000000000001</v>
      </c>
      <c r="K280" s="18">
        <v>0.5261</v>
      </c>
      <c r="L280" s="18">
        <v>0.5356000000000001</v>
      </c>
      <c r="M280" s="18">
        <v>0.5414</v>
      </c>
    </row>
    <row r="281" spans="2:13" ht="14.25">
      <c r="B281" s="20">
        <v>29.4</v>
      </c>
      <c r="C281" s="18">
        <v>0.4174</v>
      </c>
      <c r="D281" s="18">
        <v>0.4311</v>
      </c>
      <c r="E281" s="18">
        <v>0.44329999999999997</v>
      </c>
      <c r="F281" s="18">
        <v>0.45409999999999995</v>
      </c>
      <c r="G281" s="18">
        <v>0.4645</v>
      </c>
      <c r="H281" s="18">
        <v>0.48200000000000004</v>
      </c>
      <c r="I281" s="18">
        <v>0.49689999999999995</v>
      </c>
      <c r="J281" s="18">
        <v>0.5122</v>
      </c>
      <c r="K281" s="18">
        <v>0.5246999999999999</v>
      </c>
      <c r="L281" s="18">
        <v>0.5342</v>
      </c>
      <c r="M281" s="18">
        <v>0.539</v>
      </c>
    </row>
    <row r="282" spans="2:13" ht="14.25">
      <c r="B282" s="20">
        <v>29.5</v>
      </c>
      <c r="C282" s="18">
        <v>0.41490000000000005</v>
      </c>
      <c r="D282" s="18">
        <v>0.42950000000000005</v>
      </c>
      <c r="E282" s="18">
        <v>0.44380000000000003</v>
      </c>
      <c r="F282" s="18">
        <v>0.4533</v>
      </c>
      <c r="G282" s="18">
        <v>0.46259999999999996</v>
      </c>
      <c r="H282" s="18">
        <v>0.4794</v>
      </c>
      <c r="I282" s="18">
        <v>0.4974</v>
      </c>
      <c r="J282" s="18">
        <v>0.5115999999999999</v>
      </c>
      <c r="K282" s="18">
        <v>0.5239</v>
      </c>
      <c r="L282" s="18">
        <v>0.5334</v>
      </c>
      <c r="M282" s="18">
        <v>0.5383</v>
      </c>
    </row>
    <row r="283" spans="2:13" ht="14.25">
      <c r="B283" s="20">
        <v>29.6</v>
      </c>
      <c r="C283" s="18">
        <v>0.4153</v>
      </c>
      <c r="D283" s="18">
        <v>0.4276</v>
      </c>
      <c r="E283" s="18">
        <v>0.43979999999999997</v>
      </c>
      <c r="F283" s="18">
        <v>0.4506</v>
      </c>
      <c r="G283" s="18">
        <v>0.4611</v>
      </c>
      <c r="H283" s="18">
        <v>0.47850000000000004</v>
      </c>
      <c r="I283" s="18">
        <v>0.4935</v>
      </c>
      <c r="J283" s="18">
        <v>0.5089</v>
      </c>
      <c r="K283" s="18">
        <v>0.5224</v>
      </c>
      <c r="L283" s="18">
        <v>0.5318999999999999</v>
      </c>
      <c r="M283" s="18">
        <v>0.5362</v>
      </c>
    </row>
    <row r="284" spans="2:13" ht="14.25">
      <c r="B284" s="20">
        <v>29.7</v>
      </c>
      <c r="C284" s="18">
        <v>0.4142</v>
      </c>
      <c r="D284" s="18">
        <v>0.4255</v>
      </c>
      <c r="E284" s="18">
        <v>0.4389</v>
      </c>
      <c r="F284" s="18">
        <v>0.4496</v>
      </c>
      <c r="G284" s="18">
        <v>0.46009999999999995</v>
      </c>
      <c r="H284" s="18">
        <v>0.4763</v>
      </c>
      <c r="I284" s="18">
        <v>0.4941</v>
      </c>
      <c r="J284" s="18">
        <v>0.5082</v>
      </c>
      <c r="K284" s="18">
        <v>0.5206000000000001</v>
      </c>
      <c r="L284" s="18">
        <v>0.5301</v>
      </c>
      <c r="M284" s="18">
        <v>0.5351</v>
      </c>
    </row>
    <row r="285" spans="2:13" ht="14.25">
      <c r="B285" s="20">
        <v>29.8</v>
      </c>
      <c r="C285" s="18">
        <v>0.4133</v>
      </c>
      <c r="D285" s="18">
        <v>0.42450000000000004</v>
      </c>
      <c r="E285" s="18">
        <v>0.43799999999999994</v>
      </c>
      <c r="F285" s="18">
        <v>0.45</v>
      </c>
      <c r="G285" s="18">
        <v>0.45880000000000004</v>
      </c>
      <c r="H285" s="18">
        <v>0.475</v>
      </c>
      <c r="I285" s="18">
        <v>0.4932</v>
      </c>
      <c r="J285" s="18">
        <v>0.5073</v>
      </c>
      <c r="K285" s="18">
        <v>0.5186999999999999</v>
      </c>
      <c r="L285" s="18">
        <v>0.5271</v>
      </c>
      <c r="M285" s="18">
        <v>0.5316</v>
      </c>
    </row>
    <row r="286" spans="2:13" ht="14.25">
      <c r="B286" s="20">
        <v>29.9</v>
      </c>
      <c r="C286" s="18">
        <v>0.4108</v>
      </c>
      <c r="D286" s="18">
        <v>0.4235</v>
      </c>
      <c r="E286" s="18">
        <v>0.4368</v>
      </c>
      <c r="F286" s="18">
        <v>0.4464</v>
      </c>
      <c r="G286" s="18">
        <v>0.4567</v>
      </c>
      <c r="H286" s="18">
        <v>0.4729</v>
      </c>
      <c r="I286" s="18">
        <v>0.495</v>
      </c>
      <c r="J286" s="18">
        <v>0.5042</v>
      </c>
      <c r="K286" s="18">
        <v>0.5166</v>
      </c>
      <c r="L286" s="18">
        <v>0.5262</v>
      </c>
      <c r="M286" s="18">
        <v>0.5305</v>
      </c>
    </row>
    <row r="287" spans="2:13" ht="14.25">
      <c r="B287" s="20"/>
      <c r="C287" s="18"/>
      <c r="D287" s="18"/>
      <c r="E287" s="18"/>
      <c r="F287" s="18"/>
      <c r="G287" s="18"/>
      <c r="H287" s="18"/>
      <c r="I287" s="18"/>
      <c r="J287" s="18"/>
      <c r="K287" s="18"/>
      <c r="L287" s="18"/>
      <c r="M287" s="18"/>
    </row>
    <row r="288" spans="2:13" ht="14.25">
      <c r="B288" s="20"/>
      <c r="C288" s="18"/>
      <c r="D288" s="18"/>
      <c r="E288" s="18"/>
      <c r="F288" s="18"/>
      <c r="G288" s="18"/>
      <c r="H288" s="18"/>
      <c r="I288" s="18"/>
      <c r="J288" s="18"/>
      <c r="K288" s="18"/>
      <c r="L288" s="18"/>
      <c r="M288" s="18"/>
    </row>
    <row r="289" spans="2:13" ht="14.25">
      <c r="B289" s="20"/>
      <c r="C289" s="18"/>
      <c r="D289" s="18"/>
      <c r="E289" s="18"/>
      <c r="F289" s="18"/>
      <c r="G289" s="18"/>
      <c r="H289" s="18"/>
      <c r="I289" s="18"/>
      <c r="J289" s="18"/>
      <c r="K289" s="18"/>
      <c r="L289" s="18"/>
      <c r="M289" s="18"/>
    </row>
    <row r="290" spans="2:13" ht="14.25">
      <c r="B290" s="20"/>
      <c r="C290" s="18"/>
      <c r="D290" s="18"/>
      <c r="E290" s="18"/>
      <c r="F290" s="18"/>
      <c r="G290" s="18"/>
      <c r="H290" s="18"/>
      <c r="I290" s="18"/>
      <c r="J290" s="18"/>
      <c r="K290" s="18"/>
      <c r="L290" s="18"/>
      <c r="M290" s="18"/>
    </row>
    <row r="291" spans="2:13" ht="14.25">
      <c r="B291" s="20"/>
      <c r="C291" s="18"/>
      <c r="D291" s="18"/>
      <c r="E291" s="18"/>
      <c r="F291" s="18"/>
      <c r="G291" s="18"/>
      <c r="H291" s="18"/>
      <c r="I291" s="18"/>
      <c r="J291" s="18"/>
      <c r="K291" s="18"/>
      <c r="L291" s="18"/>
      <c r="M291" s="18"/>
    </row>
    <row r="292" spans="2:13" ht="14.25">
      <c r="B292" s="20"/>
      <c r="C292" s="18"/>
      <c r="D292" s="18"/>
      <c r="E292" s="18"/>
      <c r="F292" s="18"/>
      <c r="G292" s="18"/>
      <c r="H292" s="18"/>
      <c r="I292" s="18"/>
      <c r="J292" s="18"/>
      <c r="K292" s="18"/>
      <c r="L292" s="18"/>
      <c r="M292" s="18"/>
    </row>
    <row r="293" spans="2:13" ht="14.25">
      <c r="B293" s="20"/>
      <c r="C293" s="18"/>
      <c r="D293" s="18"/>
      <c r="E293" s="18"/>
      <c r="F293" s="18"/>
      <c r="G293" s="18"/>
      <c r="H293" s="18"/>
      <c r="I293" s="18"/>
      <c r="J293" s="18"/>
      <c r="K293" s="18"/>
      <c r="L293" s="18"/>
      <c r="M293" s="18"/>
    </row>
    <row r="294" spans="2:13" ht="14.25">
      <c r="B294" s="20"/>
      <c r="C294" s="18"/>
      <c r="D294" s="18"/>
      <c r="E294" s="18"/>
      <c r="F294" s="18"/>
      <c r="G294" s="18"/>
      <c r="H294" s="18"/>
      <c r="I294" s="18"/>
      <c r="J294" s="18"/>
      <c r="K294" s="18"/>
      <c r="L294" s="18"/>
      <c r="M294" s="18"/>
    </row>
    <row r="295" spans="2:13" ht="14.25">
      <c r="B295" s="20"/>
      <c r="C295" s="18"/>
      <c r="D295" s="18"/>
      <c r="E295" s="18"/>
      <c r="F295" s="18"/>
      <c r="G295" s="18"/>
      <c r="H295" s="18"/>
      <c r="I295" s="18"/>
      <c r="J295" s="18"/>
      <c r="K295" s="18"/>
      <c r="L295" s="18"/>
      <c r="M295" s="18"/>
    </row>
    <row r="296" spans="2:13" ht="14.25">
      <c r="B296" s="20"/>
      <c r="C296" s="18"/>
      <c r="D296" s="18"/>
      <c r="E296" s="18"/>
      <c r="F296" s="18"/>
      <c r="G296" s="18"/>
      <c r="H296" s="18"/>
      <c r="I296" s="18"/>
      <c r="J296" s="18"/>
      <c r="K296" s="18"/>
      <c r="L296" s="18"/>
      <c r="M296" s="18"/>
    </row>
    <row r="297" spans="2:13" ht="14.25">
      <c r="B297" s="20"/>
      <c r="C297" s="18"/>
      <c r="D297" s="18"/>
      <c r="E297" s="18"/>
      <c r="F297" s="18"/>
      <c r="G297" s="18"/>
      <c r="H297" s="18"/>
      <c r="I297" s="18"/>
      <c r="J297" s="18"/>
      <c r="K297" s="18"/>
      <c r="L297" s="18"/>
      <c r="M297" s="18"/>
    </row>
    <row r="298" spans="2:13" ht="14.25">
      <c r="B298" s="20"/>
      <c r="C298" s="18"/>
      <c r="D298" s="18"/>
      <c r="E298" s="18"/>
      <c r="F298" s="18"/>
      <c r="G298" s="18"/>
      <c r="H298" s="18"/>
      <c r="I298" s="18"/>
      <c r="J298" s="18"/>
      <c r="K298" s="18"/>
      <c r="L298" s="18"/>
      <c r="M298" s="18"/>
    </row>
    <row r="299" spans="2:13" ht="14.25">
      <c r="B299" s="20"/>
      <c r="C299" s="18"/>
      <c r="D299" s="18"/>
      <c r="E299" s="18"/>
      <c r="F299" s="18"/>
      <c r="G299" s="18"/>
      <c r="H299" s="18"/>
      <c r="I299" s="18"/>
      <c r="J299" s="18"/>
      <c r="K299" s="18"/>
      <c r="L299" s="18"/>
      <c r="M299" s="18"/>
    </row>
    <row r="300" spans="2:13" ht="14.25">
      <c r="B300" s="20"/>
      <c r="C300" s="18"/>
      <c r="D300" s="18"/>
      <c r="E300" s="18"/>
      <c r="F300" s="18"/>
      <c r="G300" s="18"/>
      <c r="H300" s="18"/>
      <c r="I300" s="18"/>
      <c r="J300" s="18"/>
      <c r="K300" s="18"/>
      <c r="L300" s="18"/>
      <c r="M300" s="18"/>
    </row>
    <row r="301" spans="2:13" ht="14.25">
      <c r="B301" s="20"/>
      <c r="C301" s="18"/>
      <c r="D301" s="18"/>
      <c r="E301" s="18"/>
      <c r="F301" s="18"/>
      <c r="G301" s="18"/>
      <c r="H301" s="18"/>
      <c r="I301" s="18"/>
      <c r="J301" s="18"/>
      <c r="K301" s="18"/>
      <c r="L301" s="18"/>
      <c r="M301" s="18"/>
    </row>
    <row r="302" spans="2:13" ht="14.25">
      <c r="B302" s="20"/>
      <c r="C302" s="18"/>
      <c r="D302" s="18"/>
      <c r="E302" s="18"/>
      <c r="F302" s="18"/>
      <c r="G302" s="18"/>
      <c r="H302" s="18"/>
      <c r="I302" s="18"/>
      <c r="J302" s="18"/>
      <c r="K302" s="18"/>
      <c r="L302" s="18"/>
      <c r="M302" s="18"/>
    </row>
    <row r="303" spans="2:13" ht="14.25">
      <c r="B303" s="20"/>
      <c r="C303" s="18"/>
      <c r="D303" s="18"/>
      <c r="E303" s="18"/>
      <c r="F303" s="18"/>
      <c r="G303" s="18"/>
      <c r="H303" s="18"/>
      <c r="I303" s="18"/>
      <c r="J303" s="18"/>
      <c r="K303" s="18"/>
      <c r="L303" s="18"/>
      <c r="M303" s="18"/>
    </row>
    <row r="304" spans="2:13" ht="14.25">
      <c r="B304" s="20"/>
      <c r="C304" s="18"/>
      <c r="D304" s="18"/>
      <c r="E304" s="18"/>
      <c r="F304" s="18"/>
      <c r="G304" s="18"/>
      <c r="H304" s="18"/>
      <c r="I304" s="18"/>
      <c r="J304" s="18"/>
      <c r="K304" s="18"/>
      <c r="L304" s="18"/>
      <c r="M304" s="18"/>
    </row>
    <row r="305" spans="2:13" ht="14.25">
      <c r="B305" s="20"/>
      <c r="C305" s="18"/>
      <c r="D305" s="18"/>
      <c r="E305" s="18"/>
      <c r="F305" s="18"/>
      <c r="G305" s="18"/>
      <c r="H305" s="18"/>
      <c r="I305" s="18"/>
      <c r="J305" s="18"/>
      <c r="K305" s="18"/>
      <c r="L305" s="18"/>
      <c r="M305" s="18"/>
    </row>
    <row r="306" spans="2:13" ht="14.25">
      <c r="B306" s="20"/>
      <c r="C306" s="18"/>
      <c r="D306" s="18"/>
      <c r="E306" s="18"/>
      <c r="F306" s="18"/>
      <c r="G306" s="18"/>
      <c r="H306" s="18"/>
      <c r="I306" s="18"/>
      <c r="J306" s="18"/>
      <c r="K306" s="18"/>
      <c r="L306" s="18"/>
      <c r="M306" s="18"/>
    </row>
    <row r="307" ht="14.25">
      <c r="B307" s="20"/>
    </row>
    <row r="308" ht="14.25">
      <c r="B308" s="20"/>
    </row>
    <row r="309" ht="14.25">
      <c r="B309" s="20"/>
    </row>
    <row r="310" ht="14.25">
      <c r="B310" s="20"/>
    </row>
    <row r="311" ht="14.25">
      <c r="B311" s="20"/>
    </row>
    <row r="312" ht="14.25">
      <c r="B312" s="20"/>
    </row>
    <row r="313" ht="14.25">
      <c r="B313" s="20"/>
    </row>
    <row r="314" ht="14.25">
      <c r="B314" s="20"/>
    </row>
    <row r="315" ht="14.25">
      <c r="B315" s="20"/>
    </row>
    <row r="316" ht="14.25">
      <c r="B316" s="20"/>
    </row>
    <row r="317" ht="14.25">
      <c r="B317" s="20"/>
    </row>
    <row r="318" ht="14.25">
      <c r="B318" s="20"/>
    </row>
    <row r="319" ht="14.25">
      <c r="B319" s="20"/>
    </row>
    <row r="320" ht="14.25">
      <c r="B320" s="20"/>
    </row>
    <row r="321" ht="14.25">
      <c r="B321" s="20"/>
    </row>
    <row r="322" ht="14.25">
      <c r="B322" s="20"/>
    </row>
    <row r="323" ht="14.25">
      <c r="B323" s="20"/>
    </row>
    <row r="324" ht="14.25">
      <c r="B324" s="20"/>
    </row>
    <row r="325" ht="14.25">
      <c r="B325" s="20"/>
    </row>
    <row r="326" ht="14.25">
      <c r="B326" s="20"/>
    </row>
    <row r="327" ht="14.25">
      <c r="B327" s="20"/>
    </row>
    <row r="328" ht="14.25">
      <c r="B328" s="20"/>
    </row>
    <row r="329" ht="14.25">
      <c r="B329" s="20"/>
    </row>
    <row r="330" ht="14.25">
      <c r="B330" s="20"/>
    </row>
    <row r="331" ht="14.25">
      <c r="B331" s="20"/>
    </row>
    <row r="332" ht="14.25">
      <c r="B332" s="20"/>
    </row>
    <row r="333" ht="14.25">
      <c r="B333" s="20"/>
    </row>
    <row r="334" ht="14.25">
      <c r="B334" s="20"/>
    </row>
    <row r="335" ht="14.25">
      <c r="B335" s="20"/>
    </row>
    <row r="336" ht="14.25">
      <c r="B336" s="20"/>
    </row>
    <row r="337" ht="14.25">
      <c r="B337" s="20"/>
    </row>
    <row r="338" ht="14.25">
      <c r="B338" s="20"/>
    </row>
    <row r="339" ht="14.25">
      <c r="B339" s="20"/>
    </row>
    <row r="340" ht="14.25">
      <c r="B340" s="20"/>
    </row>
    <row r="341" ht="14.25">
      <c r="B341" s="20"/>
    </row>
    <row r="342" ht="14.25">
      <c r="B342" s="20"/>
    </row>
    <row r="343" ht="14.25">
      <c r="B343" s="20"/>
    </row>
    <row r="344" ht="14.25">
      <c r="B344" s="20"/>
    </row>
    <row r="345" ht="14.25">
      <c r="B345" s="20"/>
    </row>
    <row r="346" ht="14.25">
      <c r="B346" s="20"/>
    </row>
    <row r="347" ht="14.25">
      <c r="B347" s="20"/>
    </row>
    <row r="348" ht="14.25">
      <c r="B348" s="20"/>
    </row>
    <row r="349" ht="14.25">
      <c r="B349" s="20"/>
    </row>
    <row r="350" ht="14.25">
      <c r="B350" s="20"/>
    </row>
    <row r="351" ht="14.25">
      <c r="B351" s="20"/>
    </row>
    <row r="352" ht="14.25">
      <c r="B352" s="20"/>
    </row>
    <row r="353" ht="14.25">
      <c r="B353" s="20"/>
    </row>
    <row r="354" ht="14.25">
      <c r="B354" s="20"/>
    </row>
    <row r="355" ht="14.25">
      <c r="B355" s="20"/>
    </row>
    <row r="356" ht="14.25">
      <c r="B356" s="20"/>
    </row>
    <row r="357" ht="14.25">
      <c r="B357" s="20"/>
    </row>
    <row r="358" ht="14.25">
      <c r="B358" s="20"/>
    </row>
    <row r="359" ht="14.25">
      <c r="B359" s="20"/>
    </row>
    <row r="360" ht="14.25">
      <c r="B360" s="20"/>
    </row>
    <row r="361" ht="14.25">
      <c r="B361" s="20"/>
    </row>
    <row r="362" ht="14.25">
      <c r="B362" s="20"/>
    </row>
    <row r="363" ht="14.25">
      <c r="B363" s="20"/>
    </row>
    <row r="364" ht="14.25">
      <c r="B364" s="20"/>
    </row>
    <row r="365" ht="14.25">
      <c r="B365" s="20"/>
    </row>
    <row r="366" ht="14.25">
      <c r="B366" s="20"/>
    </row>
    <row r="367" ht="14.25">
      <c r="B367" s="20"/>
    </row>
    <row r="368" ht="14.25">
      <c r="B368" s="20"/>
    </row>
    <row r="369" ht="14.25">
      <c r="B369" s="20"/>
    </row>
    <row r="370" ht="14.25">
      <c r="B370" s="20"/>
    </row>
    <row r="371" ht="14.25">
      <c r="B371" s="20"/>
    </row>
    <row r="372" ht="14.25">
      <c r="B372" s="20"/>
    </row>
    <row r="373" ht="14.25">
      <c r="B373" s="20"/>
    </row>
    <row r="374" ht="14.25">
      <c r="B374" s="20"/>
    </row>
    <row r="375" ht="14.25">
      <c r="B375" s="20"/>
    </row>
    <row r="376" ht="14.25">
      <c r="B376" s="20"/>
    </row>
    <row r="377" ht="14.25">
      <c r="B377" s="20"/>
    </row>
    <row r="378" ht="14.25">
      <c r="B378" s="20"/>
    </row>
    <row r="379" ht="14.25">
      <c r="B379" s="20"/>
    </row>
    <row r="380" ht="14.25">
      <c r="B380" s="20"/>
    </row>
    <row r="381" ht="14.25">
      <c r="B381" s="20"/>
    </row>
    <row r="382" ht="14.25">
      <c r="B382" s="20"/>
    </row>
    <row r="383" ht="14.25">
      <c r="B383" s="20"/>
    </row>
    <row r="384" ht="14.25">
      <c r="B384" s="20"/>
    </row>
    <row r="385" ht="14.25">
      <c r="B385" s="20"/>
    </row>
    <row r="386" ht="14.25">
      <c r="B386" s="20"/>
    </row>
    <row r="387" ht="14.25">
      <c r="B387" s="20"/>
    </row>
    <row r="388" ht="14.25">
      <c r="B388" s="20"/>
    </row>
    <row r="389" ht="14.25">
      <c r="B389" s="20"/>
    </row>
    <row r="390" ht="14.25">
      <c r="B390" s="20"/>
    </row>
    <row r="391" ht="14.25">
      <c r="B391" s="20"/>
    </row>
    <row r="392" ht="14.25">
      <c r="B392" s="20"/>
    </row>
    <row r="393" ht="14.25">
      <c r="B393" s="20"/>
    </row>
    <row r="394" ht="14.25">
      <c r="B394" s="20"/>
    </row>
    <row r="395" ht="14.25">
      <c r="B395" s="20"/>
    </row>
    <row r="396" ht="14.25">
      <c r="B396" s="20"/>
    </row>
    <row r="397" ht="14.25">
      <c r="B397" s="20"/>
    </row>
    <row r="398" ht="14.25">
      <c r="B398" s="20"/>
    </row>
    <row r="399" ht="14.25">
      <c r="B399" s="20"/>
    </row>
    <row r="400" ht="14.25">
      <c r="B400" s="20"/>
    </row>
    <row r="401" ht="14.25">
      <c r="B401" s="20"/>
    </row>
    <row r="402" ht="14.25">
      <c r="B402" s="20"/>
    </row>
    <row r="403" ht="14.25">
      <c r="B403" s="20"/>
    </row>
    <row r="404" ht="14.25">
      <c r="B404" s="20"/>
    </row>
    <row r="405" ht="14.25">
      <c r="B405" s="20"/>
    </row>
    <row r="406" ht="14.25">
      <c r="B406" s="20"/>
    </row>
    <row r="407" ht="14.25">
      <c r="B407" s="20"/>
    </row>
    <row r="408" ht="14.25">
      <c r="B408" s="20"/>
    </row>
    <row r="409" ht="14.25">
      <c r="B409" s="20"/>
    </row>
    <row r="410" ht="14.25">
      <c r="B410" s="20"/>
    </row>
    <row r="411" ht="14.25">
      <c r="B411" s="20"/>
    </row>
    <row r="412" ht="14.25">
      <c r="B412" s="20"/>
    </row>
    <row r="413" ht="14.25">
      <c r="B413" s="20"/>
    </row>
    <row r="414" ht="14.25">
      <c r="B414" s="20"/>
    </row>
    <row r="415" ht="14.25">
      <c r="B415" s="20"/>
    </row>
    <row r="416" ht="14.25">
      <c r="B416" s="20"/>
    </row>
    <row r="417" ht="14.25">
      <c r="B417" s="20"/>
    </row>
    <row r="418" ht="14.25">
      <c r="B418" s="20"/>
    </row>
    <row r="419" ht="14.25">
      <c r="B419" s="20"/>
    </row>
    <row r="420" ht="14.25">
      <c r="B420" s="20"/>
    </row>
    <row r="421" ht="14.25">
      <c r="B421" s="20"/>
    </row>
    <row r="422" ht="14.25">
      <c r="B422" s="20"/>
    </row>
    <row r="423" ht="14.25">
      <c r="B423" s="20"/>
    </row>
    <row r="424" ht="14.25">
      <c r="B424" s="20"/>
    </row>
    <row r="425" ht="14.25">
      <c r="B425" s="20"/>
    </row>
    <row r="426" ht="14.25">
      <c r="B426" s="20"/>
    </row>
    <row r="427" ht="14.25">
      <c r="B427" s="20"/>
    </row>
    <row r="428" ht="14.25">
      <c r="B428" s="20"/>
    </row>
    <row r="429" ht="14.25">
      <c r="B429" s="20"/>
    </row>
    <row r="430" ht="14.25">
      <c r="B430" s="20"/>
    </row>
    <row r="431" ht="14.25">
      <c r="B431" s="20"/>
    </row>
    <row r="432" ht="14.25">
      <c r="B432" s="20"/>
    </row>
    <row r="433" ht="14.25">
      <c r="B433" s="20"/>
    </row>
    <row r="434" ht="14.25">
      <c r="B434" s="20"/>
    </row>
    <row r="435" ht="14.25">
      <c r="B435" s="20"/>
    </row>
    <row r="436" ht="14.25">
      <c r="B436" s="20"/>
    </row>
    <row r="437" ht="14.25">
      <c r="B437" s="20"/>
    </row>
    <row r="438" ht="14.25">
      <c r="B438" s="20"/>
    </row>
    <row r="439" ht="14.25">
      <c r="B439" s="20"/>
    </row>
    <row r="440" ht="14.25">
      <c r="B440" s="20"/>
    </row>
    <row r="441" ht="14.25">
      <c r="B441" s="20"/>
    </row>
    <row r="442" ht="14.25">
      <c r="B442" s="20"/>
    </row>
    <row r="443" ht="14.25">
      <c r="B443" s="20"/>
    </row>
    <row r="444" ht="14.25">
      <c r="B444" s="20"/>
    </row>
    <row r="445" ht="14.25">
      <c r="B445" s="20"/>
    </row>
    <row r="446" ht="14.25">
      <c r="B446" s="20"/>
    </row>
    <row r="447" ht="14.25">
      <c r="B447" s="20"/>
    </row>
    <row r="448" ht="14.25">
      <c r="B448" s="20"/>
    </row>
    <row r="449" ht="14.25">
      <c r="B449" s="20"/>
    </row>
    <row r="450" ht="14.25">
      <c r="B450" s="20"/>
    </row>
    <row r="451" ht="14.25">
      <c r="B451" s="20"/>
    </row>
    <row r="452" ht="14.25">
      <c r="B452" s="20"/>
    </row>
    <row r="453" ht="14.25">
      <c r="B453" s="20"/>
    </row>
    <row r="454" ht="14.25">
      <c r="B454" s="20"/>
    </row>
    <row r="455" ht="14.25">
      <c r="B455" s="20"/>
    </row>
    <row r="456" ht="14.25">
      <c r="B456" s="20"/>
    </row>
    <row r="457" ht="14.25">
      <c r="B457" s="20"/>
    </row>
    <row r="458" ht="14.25">
      <c r="B458" s="20"/>
    </row>
    <row r="459" ht="14.25">
      <c r="B459" s="20"/>
    </row>
    <row r="460" ht="14.25">
      <c r="B460" s="20"/>
    </row>
    <row r="461" ht="14.25">
      <c r="B461" s="20"/>
    </row>
    <row r="462" ht="14.25">
      <c r="B462" s="20"/>
    </row>
    <row r="463" ht="14.25">
      <c r="B463" s="20"/>
    </row>
    <row r="464" ht="14.25">
      <c r="B464" s="20"/>
    </row>
    <row r="465" ht="14.25">
      <c r="B465" s="20"/>
    </row>
    <row r="466" ht="14.25">
      <c r="B466" s="20"/>
    </row>
    <row r="467" ht="14.25">
      <c r="B467" s="20"/>
    </row>
    <row r="468" ht="14.25">
      <c r="B468" s="20"/>
    </row>
    <row r="469" ht="14.25">
      <c r="B469" s="20"/>
    </row>
    <row r="470" ht="14.25">
      <c r="B470" s="20"/>
    </row>
    <row r="471" ht="14.25">
      <c r="B471" s="20"/>
    </row>
    <row r="472" ht="14.25">
      <c r="B472" s="20"/>
    </row>
    <row r="473" ht="14.25">
      <c r="B473" s="20"/>
    </row>
    <row r="474" ht="14.25">
      <c r="B474" s="20"/>
    </row>
    <row r="475" ht="14.25">
      <c r="B475" s="20"/>
    </row>
    <row r="476" ht="14.25">
      <c r="B476" s="20"/>
    </row>
    <row r="477" ht="14.25">
      <c r="B477" s="20"/>
    </row>
    <row r="478" ht="14.25">
      <c r="B478" s="20"/>
    </row>
    <row r="479" ht="14.25">
      <c r="B479" s="20"/>
    </row>
    <row r="480" ht="14.25">
      <c r="B480" s="20"/>
    </row>
    <row r="481" ht="14.25">
      <c r="B481" s="20"/>
    </row>
    <row r="482" ht="14.25">
      <c r="B482" s="20"/>
    </row>
    <row r="483" ht="14.25">
      <c r="B483" s="20"/>
    </row>
    <row r="484" ht="14.25">
      <c r="B484" s="20"/>
    </row>
    <row r="485" ht="14.25">
      <c r="B485" s="20"/>
    </row>
    <row r="486" ht="14.25">
      <c r="B486" s="20"/>
    </row>
    <row r="487" ht="14.25">
      <c r="B487" s="20"/>
    </row>
    <row r="488" ht="14.25">
      <c r="B488" s="20"/>
    </row>
    <row r="489" ht="14.25">
      <c r="B489" s="20"/>
    </row>
    <row r="490" ht="14.25">
      <c r="B490" s="20"/>
    </row>
    <row r="491" ht="14.25">
      <c r="B491" s="20"/>
    </row>
    <row r="492" ht="14.25">
      <c r="B492" s="20"/>
    </row>
    <row r="493" ht="14.25">
      <c r="B493" s="20"/>
    </row>
    <row r="494" ht="14.25">
      <c r="B494" s="20"/>
    </row>
    <row r="495" ht="14.25">
      <c r="B495" s="20"/>
    </row>
    <row r="496" ht="14.25">
      <c r="B496" s="20"/>
    </row>
    <row r="497" ht="14.25">
      <c r="B497" s="20"/>
    </row>
    <row r="498" ht="14.25">
      <c r="B498" s="20"/>
    </row>
    <row r="499" ht="14.25">
      <c r="B499" s="20"/>
    </row>
    <row r="500" ht="14.25">
      <c r="B500" s="20"/>
    </row>
    <row r="501" ht="14.25">
      <c r="B501" s="20"/>
    </row>
    <row r="502" ht="14.25">
      <c r="B502" s="20"/>
    </row>
    <row r="503" ht="14.25">
      <c r="B503" s="20"/>
    </row>
    <row r="504" ht="14.25">
      <c r="B504" s="20"/>
    </row>
    <row r="505" ht="14.25">
      <c r="B505" s="20"/>
    </row>
    <row r="506" ht="14.25">
      <c r="B506" s="20"/>
    </row>
    <row r="507" ht="14.25">
      <c r="B507" s="20"/>
    </row>
    <row r="508" ht="14.25">
      <c r="B508" s="20"/>
    </row>
    <row r="509" ht="14.25">
      <c r="B509" s="20"/>
    </row>
    <row r="510" ht="14.25">
      <c r="B510" s="20"/>
    </row>
    <row r="511" ht="14.25">
      <c r="B511" s="20"/>
    </row>
    <row r="512" ht="14.25">
      <c r="B512" s="20"/>
    </row>
    <row r="513" ht="14.25">
      <c r="B513" s="20"/>
    </row>
    <row r="514" ht="14.25">
      <c r="B514" s="20"/>
    </row>
    <row r="515" ht="14.25">
      <c r="B515" s="20"/>
    </row>
    <row r="516" ht="14.25">
      <c r="B516" s="20"/>
    </row>
    <row r="517" ht="14.25">
      <c r="B517" s="20"/>
    </row>
    <row r="518" ht="14.25">
      <c r="B518" s="20"/>
    </row>
    <row r="519" ht="14.25">
      <c r="B519" s="20"/>
    </row>
    <row r="520" ht="14.25">
      <c r="B520" s="20"/>
    </row>
    <row r="521" ht="14.25">
      <c r="B521" s="20"/>
    </row>
    <row r="522" ht="14.25">
      <c r="B522" s="20"/>
    </row>
    <row r="523" ht="14.25">
      <c r="B523" s="20"/>
    </row>
    <row r="524" ht="14.25">
      <c r="B524" s="20"/>
    </row>
    <row r="525" ht="14.25">
      <c r="B525" s="20"/>
    </row>
    <row r="526" ht="14.25">
      <c r="B526" s="20"/>
    </row>
    <row r="527" ht="14.25">
      <c r="B527" s="20"/>
    </row>
    <row r="528" ht="14.25">
      <c r="B528" s="20"/>
    </row>
    <row r="529" ht="14.25">
      <c r="B529" s="20"/>
    </row>
    <row r="530" ht="14.25">
      <c r="B530" s="20"/>
    </row>
    <row r="531" ht="14.25">
      <c r="B531" s="20"/>
    </row>
    <row r="532" ht="14.25">
      <c r="B532" s="20"/>
    </row>
    <row r="533" ht="14.25">
      <c r="B533" s="20"/>
    </row>
    <row r="534" ht="14.25">
      <c r="B534" s="20"/>
    </row>
    <row r="535" ht="14.25">
      <c r="B535" s="20"/>
    </row>
    <row r="536" ht="14.25">
      <c r="B536" s="20"/>
    </row>
    <row r="537" ht="14.25">
      <c r="B537" s="20"/>
    </row>
    <row r="538" ht="14.25">
      <c r="B538" s="20"/>
    </row>
    <row r="539" ht="14.25">
      <c r="B539" s="20"/>
    </row>
    <row r="540" ht="14.25">
      <c r="B540" s="20"/>
    </row>
    <row r="541" ht="14.25">
      <c r="B541" s="20"/>
    </row>
    <row r="542" ht="14.25">
      <c r="B542" s="20"/>
    </row>
    <row r="543" ht="14.25">
      <c r="B543" s="20"/>
    </row>
    <row r="544" ht="14.25">
      <c r="B544" s="20"/>
    </row>
    <row r="545" ht="14.25">
      <c r="B545" s="20"/>
    </row>
    <row r="546" ht="14.25">
      <c r="B546" s="20"/>
    </row>
    <row r="547" ht="14.25">
      <c r="B547" s="20"/>
    </row>
    <row r="548" ht="14.25">
      <c r="B548" s="20"/>
    </row>
    <row r="549" ht="14.25">
      <c r="B549" s="20"/>
    </row>
    <row r="550" ht="14.25">
      <c r="B550" s="20"/>
    </row>
    <row r="551" ht="14.25">
      <c r="B551" s="20"/>
    </row>
    <row r="552" ht="14.25">
      <c r="B552" s="20"/>
    </row>
    <row r="553" ht="14.25">
      <c r="B553" s="20"/>
    </row>
    <row r="554" ht="14.25">
      <c r="B554" s="20"/>
    </row>
    <row r="555" ht="14.25">
      <c r="B555" s="20"/>
    </row>
    <row r="556" ht="14.25">
      <c r="B556" s="20"/>
    </row>
    <row r="557" ht="14.25">
      <c r="B557" s="20"/>
    </row>
    <row r="558" ht="14.25">
      <c r="B558" s="20"/>
    </row>
    <row r="559" ht="14.25">
      <c r="B559" s="20"/>
    </row>
    <row r="560" ht="14.25">
      <c r="B560" s="20"/>
    </row>
    <row r="561" ht="14.25">
      <c r="B561" s="20"/>
    </row>
    <row r="562" ht="14.25">
      <c r="B562" s="20"/>
    </row>
    <row r="563" ht="14.25">
      <c r="B563" s="20"/>
    </row>
    <row r="564" ht="14.25">
      <c r="B564" s="20"/>
    </row>
    <row r="565" ht="14.25">
      <c r="B565" s="20"/>
    </row>
    <row r="566" ht="14.25">
      <c r="B566" s="20"/>
    </row>
    <row r="567" ht="14.25">
      <c r="B567" s="20"/>
    </row>
    <row r="568" ht="14.25">
      <c r="B568" s="20"/>
    </row>
    <row r="569" ht="14.25">
      <c r="B569" s="20"/>
    </row>
    <row r="570" ht="14.25">
      <c r="B570" s="20"/>
    </row>
    <row r="571" ht="14.25">
      <c r="B571" s="20"/>
    </row>
    <row r="572" ht="14.25">
      <c r="B572" s="20"/>
    </row>
    <row r="573" ht="14.25">
      <c r="B573" s="20"/>
    </row>
    <row r="574" ht="14.25">
      <c r="B574" s="20"/>
    </row>
    <row r="575" ht="14.25">
      <c r="B575" s="20"/>
    </row>
    <row r="576" ht="14.25">
      <c r="B576" s="20"/>
    </row>
    <row r="577" ht="14.25">
      <c r="B577" s="20"/>
    </row>
    <row r="578" ht="14.25">
      <c r="B578" s="20"/>
    </row>
    <row r="579" ht="14.25">
      <c r="B579" s="20"/>
    </row>
    <row r="580" ht="14.25">
      <c r="B580" s="20"/>
    </row>
    <row r="581" ht="14.25">
      <c r="B581" s="20"/>
    </row>
    <row r="582" ht="14.25">
      <c r="B582" s="20"/>
    </row>
    <row r="583" ht="14.25">
      <c r="B583" s="20"/>
    </row>
    <row r="584" ht="14.25">
      <c r="B584" s="20"/>
    </row>
    <row r="585" ht="14.25">
      <c r="B585" s="20"/>
    </row>
    <row r="586" ht="14.25">
      <c r="B586" s="20"/>
    </row>
    <row r="587" ht="14.25">
      <c r="B587" s="20"/>
    </row>
    <row r="588" ht="14.25">
      <c r="B588" s="20"/>
    </row>
    <row r="589" ht="14.25">
      <c r="B589" s="20"/>
    </row>
    <row r="590" ht="14.25">
      <c r="B590" s="20"/>
    </row>
    <row r="591" ht="14.25">
      <c r="B591" s="20"/>
    </row>
    <row r="592" ht="14.25">
      <c r="B592" s="20"/>
    </row>
    <row r="593" ht="14.25">
      <c r="B593" s="20"/>
    </row>
    <row r="594" ht="14.25">
      <c r="B594" s="20"/>
    </row>
    <row r="595" ht="14.25">
      <c r="B595" s="20"/>
    </row>
    <row r="596" ht="14.25">
      <c r="B596" s="20"/>
    </row>
    <row r="597" ht="14.25">
      <c r="B597" s="20"/>
    </row>
    <row r="598" ht="14.25">
      <c r="B598" s="20"/>
    </row>
    <row r="599" ht="14.25">
      <c r="B599" s="20"/>
    </row>
    <row r="600" ht="14.25">
      <c r="B600" s="20"/>
    </row>
    <row r="601" ht="14.25">
      <c r="B601" s="20"/>
    </row>
    <row r="602" ht="14.25">
      <c r="B602" s="20"/>
    </row>
    <row r="603" ht="14.25">
      <c r="B603" s="20"/>
    </row>
    <row r="604" ht="14.25">
      <c r="B604" s="20"/>
    </row>
    <row r="605" ht="14.25">
      <c r="B605" s="20"/>
    </row>
    <row r="606" ht="14.25">
      <c r="B606" s="20"/>
    </row>
    <row r="607" ht="14.25">
      <c r="B607" s="20"/>
    </row>
    <row r="608" ht="14.25">
      <c r="B608" s="20"/>
    </row>
    <row r="609" ht="14.25">
      <c r="B609" s="20"/>
    </row>
    <row r="610" ht="14.25">
      <c r="B610" s="20"/>
    </row>
    <row r="611" ht="14.25">
      <c r="B611" s="20"/>
    </row>
    <row r="612" ht="14.25">
      <c r="B612" s="20"/>
    </row>
    <row r="613" ht="14.25">
      <c r="B613" s="20"/>
    </row>
    <row r="614" ht="14.25">
      <c r="B614" s="20"/>
    </row>
    <row r="615" ht="14.25">
      <c r="B615" s="20"/>
    </row>
    <row r="616" ht="14.25">
      <c r="B616" s="20"/>
    </row>
    <row r="617" ht="14.25">
      <c r="B617" s="20"/>
    </row>
    <row r="618" ht="14.25">
      <c r="B618" s="20"/>
    </row>
    <row r="619" ht="14.25">
      <c r="B619" s="20"/>
    </row>
    <row r="620" ht="14.25">
      <c r="B620" s="20"/>
    </row>
    <row r="621" ht="14.25">
      <c r="B621" s="20"/>
    </row>
    <row r="622" ht="14.25">
      <c r="B622" s="20"/>
    </row>
    <row r="623" ht="14.25">
      <c r="B623" s="20"/>
    </row>
    <row r="624" ht="14.25">
      <c r="B624" s="20"/>
    </row>
    <row r="625" ht="14.25">
      <c r="B625" s="20"/>
    </row>
    <row r="626" ht="14.25">
      <c r="B626" s="20"/>
    </row>
    <row r="627" ht="14.25">
      <c r="B627" s="20"/>
    </row>
    <row r="628" ht="14.25">
      <c r="B628" s="20"/>
    </row>
    <row r="629" ht="14.25">
      <c r="B629" s="20"/>
    </row>
    <row r="630" ht="14.25">
      <c r="B630" s="20"/>
    </row>
    <row r="631" ht="14.25">
      <c r="B631" s="20"/>
    </row>
    <row r="632" ht="14.25">
      <c r="B632" s="20"/>
    </row>
    <row r="633" ht="14.25">
      <c r="B633" s="20"/>
    </row>
    <row r="634" ht="14.25">
      <c r="B634" s="20"/>
    </row>
    <row r="635" ht="14.25">
      <c r="B635" s="20"/>
    </row>
    <row r="636" ht="14.25">
      <c r="B636" s="20"/>
    </row>
    <row r="637" ht="14.25">
      <c r="B637" s="20"/>
    </row>
    <row r="638" ht="14.25">
      <c r="B638" s="20"/>
    </row>
    <row r="639" ht="14.25">
      <c r="B639" s="20"/>
    </row>
    <row r="640" ht="14.25">
      <c r="B640" s="20"/>
    </row>
    <row r="641" ht="14.25">
      <c r="B641" s="20"/>
    </row>
    <row r="642" ht="14.25">
      <c r="B642" s="20"/>
    </row>
    <row r="643" ht="14.25">
      <c r="B643" s="20"/>
    </row>
    <row r="644" ht="14.25">
      <c r="B644" s="20"/>
    </row>
    <row r="645" ht="14.25">
      <c r="B645" s="20"/>
    </row>
    <row r="646" ht="14.25">
      <c r="B646" s="20"/>
    </row>
    <row r="647" ht="14.25">
      <c r="B647" s="20"/>
    </row>
    <row r="648" ht="14.25">
      <c r="B648" s="20"/>
    </row>
    <row r="649" ht="14.25">
      <c r="B649" s="20"/>
    </row>
    <row r="650" ht="14.25">
      <c r="B650" s="20"/>
    </row>
    <row r="651" ht="14.25">
      <c r="B651" s="20"/>
    </row>
    <row r="652" ht="14.25">
      <c r="B652" s="20"/>
    </row>
    <row r="653" ht="14.25">
      <c r="B653" s="20"/>
    </row>
    <row r="654" ht="14.25">
      <c r="B654" s="20"/>
    </row>
    <row r="655" ht="14.25">
      <c r="B655" s="20"/>
    </row>
    <row r="656" ht="14.25">
      <c r="B656" s="20"/>
    </row>
    <row r="657" ht="14.25">
      <c r="B657" s="20"/>
    </row>
    <row r="658" ht="14.25">
      <c r="B658" s="20"/>
    </row>
    <row r="659" ht="14.25">
      <c r="B659" s="20"/>
    </row>
    <row r="660" ht="14.25">
      <c r="B660" s="20"/>
    </row>
    <row r="661" ht="14.25">
      <c r="B661" s="20"/>
    </row>
    <row r="662" ht="14.25">
      <c r="B662" s="20"/>
    </row>
    <row r="663" ht="14.25">
      <c r="B663" s="20"/>
    </row>
    <row r="664" ht="14.25">
      <c r="B664" s="20"/>
    </row>
    <row r="665" ht="14.25">
      <c r="B665" s="20"/>
    </row>
    <row r="666" ht="14.25">
      <c r="B666" s="20"/>
    </row>
    <row r="667" ht="14.25">
      <c r="B667" s="20"/>
    </row>
    <row r="668" ht="14.25">
      <c r="B668" s="20"/>
    </row>
    <row r="669" ht="14.25">
      <c r="B669" s="20"/>
    </row>
    <row r="670" ht="14.25">
      <c r="B670" s="20"/>
    </row>
    <row r="671" ht="14.25">
      <c r="B671" s="20"/>
    </row>
    <row r="672" ht="14.25">
      <c r="B672" s="20"/>
    </row>
    <row r="673" ht="14.25">
      <c r="B673" s="20"/>
    </row>
    <row r="674" ht="14.25">
      <c r="B674" s="20"/>
    </row>
    <row r="675" ht="14.25">
      <c r="B675" s="20"/>
    </row>
    <row r="676" ht="14.25">
      <c r="B676" s="20"/>
    </row>
    <row r="677" ht="14.25">
      <c r="B677" s="20"/>
    </row>
    <row r="678" ht="14.25">
      <c r="B678" s="20"/>
    </row>
    <row r="679" ht="14.25">
      <c r="B679" s="20"/>
    </row>
    <row r="680" ht="14.25">
      <c r="B680" s="20"/>
    </row>
    <row r="681" ht="14.25">
      <c r="B681" s="20"/>
    </row>
    <row r="682" ht="14.25">
      <c r="B682" s="20"/>
    </row>
    <row r="683" ht="14.25">
      <c r="B683" s="20"/>
    </row>
    <row r="684" ht="14.25">
      <c r="B684" s="20"/>
    </row>
    <row r="685" ht="14.25">
      <c r="B685" s="20"/>
    </row>
    <row r="686" ht="14.25">
      <c r="B686" s="20"/>
    </row>
    <row r="687" ht="14.25">
      <c r="B687" s="20"/>
    </row>
    <row r="688" ht="14.25">
      <c r="B688" s="20"/>
    </row>
    <row r="689" ht="14.25">
      <c r="B689" s="20"/>
    </row>
    <row r="690" ht="14.25">
      <c r="B690" s="20"/>
    </row>
    <row r="691" ht="14.25">
      <c r="B691" s="20"/>
    </row>
    <row r="692" ht="14.25">
      <c r="B692" s="20"/>
    </row>
    <row r="693" ht="14.25">
      <c r="B693" s="20"/>
    </row>
    <row r="694" ht="14.25">
      <c r="B694" s="20"/>
    </row>
    <row r="695" ht="14.25">
      <c r="B695" s="20"/>
    </row>
    <row r="696" ht="14.25">
      <c r="B696" s="20"/>
    </row>
    <row r="697" ht="14.25">
      <c r="B697" s="20"/>
    </row>
    <row r="698" ht="14.25">
      <c r="B698" s="20"/>
    </row>
    <row r="699" ht="14.25">
      <c r="B699" s="20"/>
    </row>
    <row r="700" ht="14.25">
      <c r="B700" s="20"/>
    </row>
    <row r="701" ht="14.25">
      <c r="B701" s="20"/>
    </row>
    <row r="702" ht="14.25">
      <c r="B702" s="20"/>
    </row>
    <row r="703" ht="14.25">
      <c r="B703" s="20"/>
    </row>
    <row r="704" ht="14.25">
      <c r="B704" s="20"/>
    </row>
    <row r="705" ht="14.25">
      <c r="B705" s="20"/>
    </row>
    <row r="706" ht="14.25">
      <c r="B706" s="20"/>
    </row>
    <row r="707" ht="14.25">
      <c r="B707" s="20"/>
    </row>
    <row r="708" ht="14.25">
      <c r="B708" s="20"/>
    </row>
    <row r="709" ht="14.25">
      <c r="B709" s="20"/>
    </row>
    <row r="710" ht="14.25">
      <c r="B710" s="20"/>
    </row>
    <row r="711" ht="14.25">
      <c r="B711" s="20"/>
    </row>
    <row r="712" ht="14.25">
      <c r="B712" s="20"/>
    </row>
    <row r="713" ht="14.25">
      <c r="B713" s="20"/>
    </row>
    <row r="714" ht="14.25">
      <c r="B714" s="20"/>
    </row>
    <row r="715" ht="14.25">
      <c r="B715" s="20"/>
    </row>
    <row r="716" ht="14.25">
      <c r="B716" s="20"/>
    </row>
    <row r="717" ht="14.25">
      <c r="B717" s="20"/>
    </row>
    <row r="718" ht="14.25">
      <c r="B718" s="20"/>
    </row>
    <row r="719" ht="14.25">
      <c r="B719" s="20"/>
    </row>
    <row r="720" ht="14.25">
      <c r="B720" s="20"/>
    </row>
    <row r="721" ht="14.25">
      <c r="B721" s="20"/>
    </row>
    <row r="722" ht="14.25">
      <c r="B722" s="20"/>
    </row>
    <row r="723" ht="14.25">
      <c r="B723" s="20"/>
    </row>
    <row r="724" ht="14.25">
      <c r="B724" s="20"/>
    </row>
    <row r="725" ht="14.25">
      <c r="B725" s="20"/>
    </row>
    <row r="726" ht="14.25">
      <c r="B726" s="20"/>
    </row>
    <row r="727" ht="14.25">
      <c r="B727" s="20"/>
    </row>
    <row r="728" ht="14.25">
      <c r="B728" s="20"/>
    </row>
    <row r="729" ht="14.25">
      <c r="B729" s="20"/>
    </row>
    <row r="730" ht="14.25">
      <c r="B730" s="20"/>
    </row>
    <row r="731" ht="14.25">
      <c r="B731" s="20"/>
    </row>
    <row r="732" ht="14.25">
      <c r="B732" s="20"/>
    </row>
    <row r="733" ht="14.25">
      <c r="B733" s="20"/>
    </row>
    <row r="734" ht="14.25">
      <c r="B734" s="20"/>
    </row>
    <row r="735" ht="14.25">
      <c r="B735" s="20"/>
    </row>
    <row r="736" ht="14.25">
      <c r="B736" s="20"/>
    </row>
    <row r="737" ht="14.25">
      <c r="B737" s="20"/>
    </row>
    <row r="738" ht="14.25">
      <c r="B738" s="20"/>
    </row>
    <row r="739" ht="14.25">
      <c r="B739" s="20"/>
    </row>
    <row r="740" ht="14.25">
      <c r="B740" s="20"/>
    </row>
    <row r="741" ht="14.25">
      <c r="B741" s="20"/>
    </row>
    <row r="742" ht="14.25">
      <c r="B742" s="20"/>
    </row>
    <row r="743" ht="14.25">
      <c r="B743" s="20"/>
    </row>
    <row r="744" ht="14.25">
      <c r="B744" s="20"/>
    </row>
    <row r="745" ht="14.25">
      <c r="B745" s="20"/>
    </row>
    <row r="746" ht="14.25">
      <c r="B746" s="20"/>
    </row>
    <row r="747" ht="14.25">
      <c r="B747" s="20"/>
    </row>
    <row r="748" ht="14.25">
      <c r="B748" s="20"/>
    </row>
    <row r="749" ht="14.25">
      <c r="B749" s="20"/>
    </row>
    <row r="750" ht="14.25">
      <c r="B750" s="20"/>
    </row>
    <row r="751" ht="14.25">
      <c r="B751" s="20"/>
    </row>
    <row r="752" ht="14.25">
      <c r="B752" s="20"/>
    </row>
    <row r="753" ht="14.25">
      <c r="B753" s="20"/>
    </row>
    <row r="754" ht="14.25">
      <c r="B754" s="20"/>
    </row>
    <row r="755" ht="14.25">
      <c r="B755" s="20"/>
    </row>
    <row r="756" ht="14.25">
      <c r="B756" s="20"/>
    </row>
    <row r="757" ht="14.25">
      <c r="B757" s="20"/>
    </row>
    <row r="758" ht="14.25">
      <c r="B758" s="20"/>
    </row>
    <row r="759" ht="14.25">
      <c r="B759" s="20"/>
    </row>
    <row r="760" ht="14.25">
      <c r="B760" s="20"/>
    </row>
    <row r="761" ht="14.25">
      <c r="B761" s="20"/>
    </row>
    <row r="762" ht="14.25">
      <c r="B762" s="20"/>
    </row>
    <row r="763" ht="14.25">
      <c r="B763" s="20"/>
    </row>
    <row r="764" ht="14.25">
      <c r="B764" s="20"/>
    </row>
    <row r="765" ht="14.25">
      <c r="B765" s="20"/>
    </row>
    <row r="766" ht="14.25">
      <c r="B766" s="20"/>
    </row>
    <row r="767" ht="14.25">
      <c r="B767" s="20"/>
    </row>
    <row r="768" ht="14.25">
      <c r="B768" s="20"/>
    </row>
    <row r="769" ht="14.25">
      <c r="B769" s="20"/>
    </row>
    <row r="770" ht="14.25">
      <c r="B770" s="20"/>
    </row>
    <row r="771" ht="14.25">
      <c r="B771" s="20"/>
    </row>
    <row r="772" ht="14.25">
      <c r="B772" s="20"/>
    </row>
    <row r="773" ht="14.25">
      <c r="B773" s="20"/>
    </row>
    <row r="774" ht="14.25">
      <c r="B774" s="20"/>
    </row>
    <row r="775" ht="14.25">
      <c r="B775" s="20"/>
    </row>
    <row r="776" ht="14.25">
      <c r="B776" s="20"/>
    </row>
    <row r="777" ht="14.25">
      <c r="B777" s="20"/>
    </row>
    <row r="778" ht="14.25">
      <c r="B778" s="20"/>
    </row>
    <row r="779" ht="14.25">
      <c r="B779" s="20"/>
    </row>
    <row r="780" ht="14.25">
      <c r="B780" s="20"/>
    </row>
    <row r="781" ht="14.25">
      <c r="B781" s="20"/>
    </row>
    <row r="782" ht="14.25">
      <c r="B782" s="20"/>
    </row>
    <row r="783" ht="14.25">
      <c r="B783" s="20"/>
    </row>
    <row r="784" ht="14.25">
      <c r="B784" s="20"/>
    </row>
    <row r="785" ht="14.25">
      <c r="B785" s="20"/>
    </row>
    <row r="786" ht="14.25">
      <c r="B786" s="20"/>
    </row>
    <row r="787" ht="14.25">
      <c r="B787" s="20"/>
    </row>
    <row r="788" ht="14.25">
      <c r="B788" s="20"/>
    </row>
    <row r="789" ht="14.25">
      <c r="B789" s="20"/>
    </row>
    <row r="790" ht="14.25">
      <c r="B790" s="20"/>
    </row>
    <row r="791" ht="14.25">
      <c r="B791" s="20"/>
    </row>
    <row r="792" ht="14.25">
      <c r="B792" s="20"/>
    </row>
    <row r="793" ht="14.25">
      <c r="B793" s="20"/>
    </row>
    <row r="794" ht="14.25">
      <c r="B794" s="20"/>
    </row>
    <row r="795" ht="14.25">
      <c r="B795" s="20"/>
    </row>
    <row r="796" ht="14.25">
      <c r="B796" s="20"/>
    </row>
    <row r="797" ht="14.25">
      <c r="B797" s="20"/>
    </row>
    <row r="798" ht="14.25">
      <c r="B798" s="20"/>
    </row>
    <row r="799" ht="14.25">
      <c r="B799" s="20"/>
    </row>
    <row r="800" ht="14.25">
      <c r="B800" s="20"/>
    </row>
    <row r="801" ht="14.25">
      <c r="B801" s="20"/>
    </row>
    <row r="802" ht="14.25">
      <c r="B802" s="20"/>
    </row>
    <row r="803" ht="14.25">
      <c r="B803" s="20"/>
    </row>
    <row r="804" ht="14.25">
      <c r="B804" s="20"/>
    </row>
    <row r="805" ht="14.25">
      <c r="B805" s="20"/>
    </row>
    <row r="806" ht="14.25">
      <c r="B806" s="20"/>
    </row>
    <row r="807" ht="14.25">
      <c r="B807" s="20"/>
    </row>
    <row r="808" ht="14.25">
      <c r="B808" s="20"/>
    </row>
    <row r="809" ht="14.25">
      <c r="B809" s="20"/>
    </row>
    <row r="810" ht="14.25">
      <c r="B810" s="20"/>
    </row>
    <row r="811" ht="14.25">
      <c r="B811" s="20"/>
    </row>
    <row r="812" ht="14.25">
      <c r="B812" s="20"/>
    </row>
    <row r="813" ht="14.25">
      <c r="B813" s="20"/>
    </row>
    <row r="814" ht="14.25">
      <c r="B814" s="20"/>
    </row>
    <row r="815" ht="14.25">
      <c r="B815" s="20"/>
    </row>
    <row r="816" ht="14.25">
      <c r="B816" s="20"/>
    </row>
    <row r="817" ht="14.25">
      <c r="B817" s="20"/>
    </row>
    <row r="818" ht="14.25">
      <c r="B818" s="20"/>
    </row>
    <row r="819" ht="14.25">
      <c r="B819" s="20"/>
    </row>
    <row r="820" ht="14.25">
      <c r="B820" s="20"/>
    </row>
    <row r="821" ht="14.25">
      <c r="B821" s="20"/>
    </row>
    <row r="822" ht="14.25">
      <c r="B822" s="20"/>
    </row>
    <row r="823" ht="14.25">
      <c r="B823" s="20"/>
    </row>
    <row r="824" ht="14.25">
      <c r="B824" s="20"/>
    </row>
    <row r="825" ht="14.25">
      <c r="B825" s="20"/>
    </row>
    <row r="826" ht="14.25">
      <c r="B826" s="20"/>
    </row>
    <row r="827" ht="14.25">
      <c r="B827" s="20"/>
    </row>
    <row r="828" ht="14.25">
      <c r="B828" s="20"/>
    </row>
    <row r="829" ht="14.25">
      <c r="B829" s="20"/>
    </row>
    <row r="830" ht="14.25">
      <c r="B830" s="20"/>
    </row>
    <row r="831" ht="14.25">
      <c r="B831" s="20"/>
    </row>
    <row r="832" ht="14.25">
      <c r="B832" s="20"/>
    </row>
    <row r="833" ht="14.25">
      <c r="B833" s="20"/>
    </row>
    <row r="834" ht="14.25">
      <c r="B834" s="20"/>
    </row>
    <row r="835" ht="14.25">
      <c r="B835" s="20"/>
    </row>
    <row r="836" ht="14.25">
      <c r="B836" s="20"/>
    </row>
    <row r="837" ht="14.25">
      <c r="B837" s="20"/>
    </row>
    <row r="838" ht="14.25">
      <c r="B838" s="20"/>
    </row>
    <row r="839" ht="14.25">
      <c r="B839" s="20"/>
    </row>
    <row r="840" ht="14.25">
      <c r="B840" s="20"/>
    </row>
    <row r="841" ht="14.25">
      <c r="B841" s="20"/>
    </row>
    <row r="842" ht="14.25">
      <c r="B842" s="20"/>
    </row>
    <row r="843" ht="14.25">
      <c r="B843" s="20"/>
    </row>
    <row r="844" ht="14.25">
      <c r="B844" s="20"/>
    </row>
    <row r="845" ht="14.25">
      <c r="B845" s="20"/>
    </row>
    <row r="846" ht="14.25">
      <c r="B846" s="20"/>
    </row>
    <row r="847" ht="14.25">
      <c r="B847" s="20"/>
    </row>
    <row r="848" ht="14.25">
      <c r="B848" s="20"/>
    </row>
    <row r="849" ht="14.25">
      <c r="B849" s="20"/>
    </row>
    <row r="850" ht="14.25">
      <c r="B850" s="20"/>
    </row>
    <row r="851" ht="14.25">
      <c r="B851" s="20"/>
    </row>
    <row r="852" ht="14.25">
      <c r="B852" s="20"/>
    </row>
    <row r="853" ht="14.25">
      <c r="B853" s="20"/>
    </row>
    <row r="854" ht="14.25">
      <c r="B854" s="20"/>
    </row>
    <row r="855" ht="14.25">
      <c r="B855" s="20"/>
    </row>
    <row r="856" ht="14.25">
      <c r="B856" s="20"/>
    </row>
    <row r="857" ht="14.25">
      <c r="B857" s="20"/>
    </row>
    <row r="858" ht="14.25">
      <c r="B858" s="20"/>
    </row>
    <row r="859" ht="14.25">
      <c r="B859" s="20"/>
    </row>
    <row r="860" ht="14.25">
      <c r="B860" s="20"/>
    </row>
    <row r="861" ht="14.25">
      <c r="B861" s="20"/>
    </row>
    <row r="862" ht="14.25">
      <c r="B862" s="20"/>
    </row>
    <row r="863" ht="14.25">
      <c r="B863" s="20"/>
    </row>
    <row r="864" ht="14.25">
      <c r="B864" s="20"/>
    </row>
    <row r="865" ht="14.25">
      <c r="B865" s="20"/>
    </row>
    <row r="866" ht="14.25">
      <c r="B866" s="20"/>
    </row>
    <row r="867" ht="14.25">
      <c r="B867" s="20"/>
    </row>
    <row r="868" ht="14.25">
      <c r="B868" s="20"/>
    </row>
    <row r="869" ht="14.25">
      <c r="B869" s="20"/>
    </row>
    <row r="870" ht="14.25">
      <c r="B870" s="20"/>
    </row>
    <row r="871" ht="14.25">
      <c r="B871" s="20"/>
    </row>
    <row r="872" ht="14.25">
      <c r="B872" s="20"/>
    </row>
    <row r="873" ht="14.25">
      <c r="B873" s="20"/>
    </row>
    <row r="874" ht="14.25">
      <c r="B874" s="20"/>
    </row>
    <row r="875" ht="14.25">
      <c r="B875" s="20"/>
    </row>
    <row r="876" ht="14.25">
      <c r="B876" s="20"/>
    </row>
    <row r="877" ht="14.25">
      <c r="B877" s="20"/>
    </row>
    <row r="878" ht="14.25">
      <c r="B878" s="20"/>
    </row>
    <row r="879" ht="14.25">
      <c r="B879" s="20"/>
    </row>
    <row r="880" ht="14.25">
      <c r="B880" s="20"/>
    </row>
    <row r="881" ht="14.25">
      <c r="B881" s="20"/>
    </row>
    <row r="882" ht="14.25">
      <c r="B882" s="20"/>
    </row>
    <row r="883" ht="14.25">
      <c r="B883" s="20"/>
    </row>
    <row r="884" ht="14.25">
      <c r="B884" s="20"/>
    </row>
    <row r="885" ht="14.25">
      <c r="B885" s="20"/>
    </row>
    <row r="886" ht="14.25">
      <c r="B886" s="20"/>
    </row>
    <row r="887" ht="14.25">
      <c r="B887" s="20"/>
    </row>
    <row r="888" ht="14.25">
      <c r="B888" s="20"/>
    </row>
    <row r="889" ht="14.25">
      <c r="B889" s="20"/>
    </row>
    <row r="890" ht="14.25">
      <c r="B890" s="20"/>
    </row>
    <row r="891" ht="14.25">
      <c r="B891" s="20"/>
    </row>
    <row r="892" ht="14.25">
      <c r="B892" s="20"/>
    </row>
    <row r="893" ht="14.25">
      <c r="B893" s="20"/>
    </row>
    <row r="894" ht="14.25">
      <c r="B894" s="20"/>
    </row>
    <row r="895" ht="14.25">
      <c r="B895" s="20"/>
    </row>
    <row r="896" ht="14.25">
      <c r="B896" s="20"/>
    </row>
    <row r="897" ht="14.25">
      <c r="B897" s="20"/>
    </row>
    <row r="898" ht="14.25">
      <c r="B898" s="20"/>
    </row>
    <row r="899" ht="14.25">
      <c r="B899" s="20"/>
    </row>
    <row r="900" ht="14.25">
      <c r="B900" s="20"/>
    </row>
    <row r="901" ht="14.25">
      <c r="B901" s="20"/>
    </row>
    <row r="902" ht="14.25">
      <c r="B902" s="20"/>
    </row>
    <row r="903" ht="14.25">
      <c r="B903" s="20"/>
    </row>
    <row r="904" ht="14.25">
      <c r="B904" s="20"/>
    </row>
    <row r="905" ht="14.25">
      <c r="B905" s="20"/>
    </row>
    <row r="906" ht="14.25">
      <c r="B906" s="20"/>
    </row>
    <row r="907" ht="14.25">
      <c r="B907" s="20"/>
    </row>
    <row r="908" ht="14.25">
      <c r="B908" s="20"/>
    </row>
    <row r="909" ht="14.25">
      <c r="B909" s="20"/>
    </row>
    <row r="910" ht="14.25">
      <c r="B910" s="20"/>
    </row>
    <row r="911" ht="14.25">
      <c r="B911" s="20"/>
    </row>
    <row r="912" ht="14.25">
      <c r="B912" s="20"/>
    </row>
    <row r="913" ht="14.25">
      <c r="B913" s="20"/>
    </row>
    <row r="914" ht="14.25">
      <c r="B914" s="20"/>
    </row>
    <row r="915" ht="14.25">
      <c r="B915" s="20"/>
    </row>
    <row r="916" ht="14.25">
      <c r="B916" s="20"/>
    </row>
    <row r="917" ht="14.25">
      <c r="B917" s="20"/>
    </row>
    <row r="918" ht="14.25">
      <c r="B918" s="20"/>
    </row>
    <row r="919" ht="14.25">
      <c r="B919" s="20"/>
    </row>
    <row r="920" ht="14.25">
      <c r="B920" s="20"/>
    </row>
    <row r="921" ht="14.25">
      <c r="B921" s="20"/>
    </row>
    <row r="922" ht="14.25">
      <c r="B922" s="20"/>
    </row>
    <row r="923" ht="14.25">
      <c r="B923" s="20"/>
    </row>
    <row r="924" ht="14.25">
      <c r="B924" s="20"/>
    </row>
    <row r="925" ht="14.25">
      <c r="B925" s="20"/>
    </row>
    <row r="926" ht="14.25">
      <c r="B926" s="20"/>
    </row>
    <row r="927" ht="14.25">
      <c r="B927" s="20"/>
    </row>
    <row r="928" ht="14.25">
      <c r="B928" s="20"/>
    </row>
    <row r="929" ht="14.25">
      <c r="B929" s="20"/>
    </row>
    <row r="930" ht="14.25">
      <c r="B930" s="20"/>
    </row>
    <row r="931" ht="14.25">
      <c r="B931" s="20"/>
    </row>
    <row r="932" ht="14.25">
      <c r="B932" s="20"/>
    </row>
    <row r="933" ht="14.25">
      <c r="B933" s="20"/>
    </row>
    <row r="934" ht="14.25">
      <c r="B934" s="20"/>
    </row>
    <row r="935" ht="14.25">
      <c r="B935" s="20"/>
    </row>
    <row r="936" ht="14.25">
      <c r="B936" s="20"/>
    </row>
    <row r="937" ht="14.25">
      <c r="B937" s="20"/>
    </row>
    <row r="938" ht="14.25">
      <c r="B938" s="20"/>
    </row>
    <row r="939" ht="14.25">
      <c r="B939" s="20"/>
    </row>
    <row r="940" ht="14.25">
      <c r="B940" s="20"/>
    </row>
    <row r="941" ht="14.25">
      <c r="B941" s="20"/>
    </row>
    <row r="942" ht="14.25">
      <c r="B942" s="20"/>
    </row>
    <row r="943" ht="14.25">
      <c r="B943" s="20"/>
    </row>
    <row r="944" ht="14.25">
      <c r="B944" s="20"/>
    </row>
    <row r="945" ht="14.25">
      <c r="B945" s="20"/>
    </row>
    <row r="946" ht="14.25">
      <c r="B946" s="20"/>
    </row>
    <row r="947" ht="14.25">
      <c r="B947" s="20"/>
    </row>
    <row r="948" ht="14.25">
      <c r="B948" s="20"/>
    </row>
    <row r="949" ht="14.25">
      <c r="B949" s="20"/>
    </row>
    <row r="950" ht="14.25">
      <c r="B950" s="20"/>
    </row>
    <row r="951" ht="14.25">
      <c r="B951" s="20"/>
    </row>
    <row r="952" ht="14.25">
      <c r="B952" s="20"/>
    </row>
    <row r="953" ht="14.25">
      <c r="B953" s="20"/>
    </row>
    <row r="954" ht="14.25">
      <c r="B954" s="20"/>
    </row>
    <row r="955" ht="14.25">
      <c r="B955" s="20"/>
    </row>
    <row r="956" ht="14.25">
      <c r="B956" s="20"/>
    </row>
    <row r="957" ht="14.25">
      <c r="B957" s="20"/>
    </row>
    <row r="958" ht="14.25">
      <c r="B958" s="20"/>
    </row>
    <row r="959" ht="14.25">
      <c r="B959" s="20"/>
    </row>
    <row r="960" ht="14.25">
      <c r="B960" s="20"/>
    </row>
    <row r="961" ht="14.25">
      <c r="B961" s="20"/>
    </row>
    <row r="962" ht="14.25">
      <c r="B962" s="20"/>
    </row>
    <row r="963" ht="14.25">
      <c r="B963" s="20"/>
    </row>
    <row r="964" ht="14.25">
      <c r="B964" s="20"/>
    </row>
    <row r="965" ht="14.25">
      <c r="B965" s="20"/>
    </row>
    <row r="966" ht="14.25">
      <c r="B966" s="20"/>
    </row>
    <row r="967" ht="14.25">
      <c r="B967" s="20"/>
    </row>
    <row r="968" ht="14.25">
      <c r="B968" s="20"/>
    </row>
    <row r="969" ht="14.25">
      <c r="B969" s="20"/>
    </row>
    <row r="970" ht="14.25">
      <c r="B970" s="20"/>
    </row>
    <row r="971" ht="14.25">
      <c r="B971" s="20"/>
    </row>
    <row r="972" ht="14.25">
      <c r="B972" s="20"/>
    </row>
    <row r="973" ht="14.25">
      <c r="B973" s="20"/>
    </row>
    <row r="974" ht="14.25">
      <c r="B974" s="20"/>
    </row>
    <row r="975" ht="14.25">
      <c r="B975" s="20"/>
    </row>
    <row r="976" ht="14.25">
      <c r="B976" s="20"/>
    </row>
    <row r="977" ht="14.25">
      <c r="B977" s="20"/>
    </row>
    <row r="978" ht="14.25">
      <c r="B978" s="20"/>
    </row>
    <row r="979" ht="14.25">
      <c r="B979" s="20"/>
    </row>
    <row r="980" ht="14.25">
      <c r="B980" s="20"/>
    </row>
    <row r="981" ht="14.25">
      <c r="B981" s="20"/>
    </row>
    <row r="982" ht="14.25">
      <c r="B982" s="20"/>
    </row>
    <row r="983" ht="14.25">
      <c r="B983" s="20"/>
    </row>
    <row r="984" ht="14.25">
      <c r="B984" s="20"/>
    </row>
    <row r="985" ht="14.25">
      <c r="B985" s="20"/>
    </row>
    <row r="986" ht="14.25">
      <c r="B986" s="20"/>
    </row>
    <row r="987" ht="14.25">
      <c r="B987" s="20"/>
    </row>
    <row r="988" ht="14.25">
      <c r="B988" s="20"/>
    </row>
    <row r="989" ht="14.25">
      <c r="B989" s="20"/>
    </row>
    <row r="990" ht="14.25">
      <c r="B990" s="20"/>
    </row>
    <row r="991" ht="14.25">
      <c r="B991" s="20"/>
    </row>
    <row r="992" ht="14.25">
      <c r="B992" s="20"/>
    </row>
    <row r="993" ht="14.25">
      <c r="B993" s="20"/>
    </row>
    <row r="994" ht="14.25">
      <c r="B994" s="20"/>
    </row>
    <row r="995" ht="14.25">
      <c r="B995" s="20"/>
    </row>
    <row r="996" ht="14.25">
      <c r="B996" s="20"/>
    </row>
    <row r="997" ht="14.25">
      <c r="B997" s="20"/>
    </row>
    <row r="998" ht="14.25">
      <c r="B998" s="20"/>
    </row>
    <row r="999" ht="14.25">
      <c r="B999" s="20"/>
    </row>
    <row r="1000" ht="14.25">
      <c r="B1000" s="20"/>
    </row>
    <row r="1001" ht="14.25">
      <c r="B1001" s="20"/>
    </row>
    <row r="1002" ht="14.25">
      <c r="B1002" s="20"/>
    </row>
    <row r="1003" ht="14.25">
      <c r="B1003" s="20"/>
    </row>
    <row r="1004" ht="14.25">
      <c r="B1004" s="20"/>
    </row>
    <row r="1005" ht="14.25">
      <c r="B1005" s="20"/>
    </row>
    <row r="1006" ht="14.25">
      <c r="B1006" s="20"/>
    </row>
    <row r="1007" ht="14.25">
      <c r="B1007" s="20"/>
    </row>
    <row r="1008" ht="14.25">
      <c r="B1008" s="20"/>
    </row>
    <row r="1009" ht="14.25">
      <c r="B1009" s="20"/>
    </row>
    <row r="1010" ht="14.25">
      <c r="B1010" s="20"/>
    </row>
    <row r="1011" ht="14.25">
      <c r="B1011" s="20"/>
    </row>
    <row r="1012" ht="14.25">
      <c r="B1012" s="20"/>
    </row>
    <row r="1013" ht="14.25">
      <c r="B1013" s="20"/>
    </row>
    <row r="1014" ht="14.25">
      <c r="B1014" s="20"/>
    </row>
    <row r="1015" ht="14.25">
      <c r="B1015" s="20"/>
    </row>
    <row r="1016" ht="14.25">
      <c r="B1016" s="20"/>
    </row>
    <row r="1017" ht="14.25">
      <c r="B1017" s="20"/>
    </row>
    <row r="1018" ht="14.25">
      <c r="B1018" s="20"/>
    </row>
    <row r="1019" ht="14.25">
      <c r="B1019" s="20"/>
    </row>
    <row r="1020" ht="14.25">
      <c r="B1020" s="20"/>
    </row>
    <row r="1021" ht="14.25">
      <c r="B1021" s="20"/>
    </row>
    <row r="1022" ht="14.25">
      <c r="B1022" s="20"/>
    </row>
    <row r="1023" ht="14.25">
      <c r="B1023" s="20"/>
    </row>
    <row r="1024" ht="14.25">
      <c r="B1024" s="20"/>
    </row>
    <row r="1025" ht="14.25">
      <c r="B1025" s="20"/>
    </row>
    <row r="1026" ht="14.25">
      <c r="B1026" s="20"/>
    </row>
    <row r="1027" ht="14.25">
      <c r="B1027" s="20"/>
    </row>
    <row r="1028" ht="14.25">
      <c r="B1028" s="20"/>
    </row>
    <row r="1029" ht="14.25">
      <c r="B1029" s="20"/>
    </row>
    <row r="1030" ht="14.25">
      <c r="B1030" s="20"/>
    </row>
    <row r="1031" ht="14.25">
      <c r="B1031" s="20"/>
    </row>
    <row r="1032" ht="14.25">
      <c r="B1032" s="20"/>
    </row>
    <row r="1033" ht="14.25">
      <c r="B1033" s="20"/>
    </row>
    <row r="1034" ht="14.25">
      <c r="B1034" s="20"/>
    </row>
    <row r="1035" ht="14.25">
      <c r="B1035" s="20"/>
    </row>
    <row r="1036" ht="14.25">
      <c r="B1036" s="20"/>
    </row>
    <row r="1037" ht="14.25">
      <c r="B1037" s="20"/>
    </row>
    <row r="1038" ht="14.25">
      <c r="B1038" s="20"/>
    </row>
    <row r="1039" ht="14.25">
      <c r="B1039" s="20"/>
    </row>
    <row r="1040" ht="14.25">
      <c r="B1040" s="20"/>
    </row>
    <row r="1041" ht="14.25">
      <c r="B1041" s="20"/>
    </row>
    <row r="1042" ht="14.25">
      <c r="B1042" s="20"/>
    </row>
    <row r="1043" ht="14.25">
      <c r="B1043" s="20"/>
    </row>
    <row r="1044" ht="14.25">
      <c r="B1044" s="20"/>
    </row>
    <row r="1045" ht="14.25">
      <c r="B1045" s="20"/>
    </row>
    <row r="1046" ht="14.25">
      <c r="B1046" s="20"/>
    </row>
    <row r="1047" ht="14.25">
      <c r="B1047" s="20"/>
    </row>
    <row r="1048" ht="14.25">
      <c r="B1048" s="20"/>
    </row>
    <row r="1049" ht="14.25">
      <c r="B1049" s="20"/>
    </row>
    <row r="1050" ht="14.25">
      <c r="B1050" s="20"/>
    </row>
    <row r="1051" ht="14.25">
      <c r="B1051" s="20"/>
    </row>
    <row r="1052" ht="14.25">
      <c r="B1052" s="20"/>
    </row>
    <row r="1053" ht="14.25">
      <c r="B1053" s="20"/>
    </row>
    <row r="1054" ht="14.25">
      <c r="B1054" s="20"/>
    </row>
    <row r="1055" ht="14.25">
      <c r="B1055" s="20"/>
    </row>
    <row r="1056" ht="14.25">
      <c r="B1056" s="20"/>
    </row>
    <row r="1057" ht="14.25">
      <c r="B1057" s="20"/>
    </row>
    <row r="1058" ht="14.25">
      <c r="B1058" s="20"/>
    </row>
    <row r="1059" ht="14.25">
      <c r="B1059" s="20"/>
    </row>
    <row r="1060" ht="14.25">
      <c r="B1060" s="20"/>
    </row>
    <row r="1061" ht="14.25">
      <c r="B1061" s="20"/>
    </row>
    <row r="1062" ht="14.25">
      <c r="B1062" s="20"/>
    </row>
    <row r="1063" ht="14.25">
      <c r="B1063" s="20"/>
    </row>
    <row r="1064" ht="14.25">
      <c r="B1064" s="20"/>
    </row>
    <row r="1065" ht="14.25">
      <c r="B1065" s="20"/>
    </row>
    <row r="1066" ht="14.25">
      <c r="B1066" s="20"/>
    </row>
    <row r="1067" ht="14.25">
      <c r="B1067" s="20"/>
    </row>
    <row r="1068" ht="14.25">
      <c r="B1068" s="20"/>
    </row>
    <row r="1069" ht="14.25">
      <c r="B1069" s="20"/>
    </row>
    <row r="1070" ht="14.25">
      <c r="B1070" s="20"/>
    </row>
    <row r="1071" ht="14.25">
      <c r="B1071" s="20"/>
    </row>
    <row r="1072" ht="14.25">
      <c r="B1072" s="20"/>
    </row>
    <row r="1073" ht="14.25">
      <c r="B1073" s="20"/>
    </row>
    <row r="1074" ht="14.25">
      <c r="B1074" s="20"/>
    </row>
    <row r="1075" ht="14.25">
      <c r="B1075" s="20"/>
    </row>
    <row r="1076" ht="14.25">
      <c r="B1076" s="20"/>
    </row>
    <row r="1077" ht="14.25">
      <c r="B1077" s="20"/>
    </row>
    <row r="1078" ht="14.25">
      <c r="B1078" s="20"/>
    </row>
    <row r="1079" ht="14.25">
      <c r="B1079" s="20"/>
    </row>
    <row r="1080" ht="14.25">
      <c r="B1080" s="20"/>
    </row>
    <row r="1081" ht="14.25">
      <c r="B1081" s="20"/>
    </row>
    <row r="1082" ht="14.25">
      <c r="B1082" s="20"/>
    </row>
    <row r="1083" ht="14.25">
      <c r="B1083" s="20"/>
    </row>
    <row r="1084" ht="14.25">
      <c r="B1084" s="20"/>
    </row>
    <row r="1085" ht="14.25">
      <c r="B1085" s="20"/>
    </row>
    <row r="1086" ht="14.25">
      <c r="B1086" s="20"/>
    </row>
    <row r="1087" ht="14.25">
      <c r="B1087" s="20"/>
    </row>
    <row r="1088" ht="14.25">
      <c r="B1088" s="20"/>
    </row>
    <row r="1089" ht="14.25">
      <c r="B1089" s="20"/>
    </row>
    <row r="1090" ht="14.25">
      <c r="B1090" s="20"/>
    </row>
    <row r="1091" ht="14.25">
      <c r="B1091" s="20"/>
    </row>
    <row r="1092" ht="14.25">
      <c r="B1092" s="20"/>
    </row>
    <row r="1093" ht="14.25">
      <c r="B1093" s="20"/>
    </row>
    <row r="1094" ht="14.25">
      <c r="B1094" s="20"/>
    </row>
    <row r="1095" ht="14.25">
      <c r="B1095" s="20"/>
    </row>
    <row r="1096" ht="14.25">
      <c r="B1096" s="20"/>
    </row>
    <row r="1097" ht="14.25">
      <c r="B1097" s="20"/>
    </row>
    <row r="1098" ht="14.25">
      <c r="B1098" s="20"/>
    </row>
    <row r="1099" ht="14.25">
      <c r="B1099" s="20"/>
    </row>
    <row r="1100" ht="14.25">
      <c r="B1100" s="20"/>
    </row>
    <row r="1101" ht="14.25">
      <c r="B1101" s="20"/>
    </row>
    <row r="1102" ht="14.25">
      <c r="B1102" s="20"/>
    </row>
    <row r="1103" ht="14.25">
      <c r="B1103" s="20"/>
    </row>
    <row r="1104" ht="14.25">
      <c r="B1104" s="20"/>
    </row>
    <row r="1105" ht="14.25">
      <c r="B1105" s="20"/>
    </row>
    <row r="1106" ht="14.25">
      <c r="B1106" s="20"/>
    </row>
    <row r="1107" ht="14.25">
      <c r="B1107" s="20"/>
    </row>
    <row r="1108" ht="14.25">
      <c r="B1108" s="20"/>
    </row>
    <row r="1109" ht="14.25">
      <c r="B1109" s="20"/>
    </row>
    <row r="1110" ht="14.25">
      <c r="B1110" s="20"/>
    </row>
    <row r="1111" ht="14.25">
      <c r="B1111" s="20"/>
    </row>
    <row r="1112" ht="14.25">
      <c r="B1112" s="20"/>
    </row>
    <row r="1113" ht="14.25">
      <c r="B1113" s="20"/>
    </row>
    <row r="1114" ht="14.25">
      <c r="B1114" s="20"/>
    </row>
    <row r="1115" ht="14.25">
      <c r="B1115" s="20"/>
    </row>
    <row r="1116" ht="14.25">
      <c r="B1116" s="20"/>
    </row>
    <row r="1117" ht="14.25">
      <c r="B1117" s="20"/>
    </row>
    <row r="1118" ht="14.25">
      <c r="B1118" s="20"/>
    </row>
    <row r="1119" ht="14.25">
      <c r="B1119" s="20"/>
    </row>
    <row r="1120" ht="14.25">
      <c r="B1120" s="20"/>
    </row>
    <row r="1121" ht="14.25">
      <c r="B1121" s="20"/>
    </row>
    <row r="1122" ht="14.25">
      <c r="B1122" s="20"/>
    </row>
    <row r="1123" ht="14.25">
      <c r="B1123" s="20"/>
    </row>
    <row r="1124" ht="14.25">
      <c r="B1124" s="20"/>
    </row>
    <row r="1125" ht="14.25">
      <c r="B1125" s="20"/>
    </row>
    <row r="1126" ht="14.25">
      <c r="B1126" s="20"/>
    </row>
    <row r="1127" ht="14.25">
      <c r="B1127" s="20"/>
    </row>
    <row r="1128" ht="14.25">
      <c r="B1128" s="20"/>
    </row>
    <row r="1129" ht="14.25">
      <c r="B1129" s="20"/>
    </row>
    <row r="1130" ht="14.25">
      <c r="B1130" s="20"/>
    </row>
    <row r="1131" ht="14.25">
      <c r="B1131" s="20"/>
    </row>
    <row r="1132" ht="14.25">
      <c r="B1132" s="20"/>
    </row>
    <row r="1133" ht="14.25">
      <c r="B1133" s="20"/>
    </row>
    <row r="1134" ht="14.25">
      <c r="B1134" s="20"/>
    </row>
    <row r="1135" ht="14.25">
      <c r="B1135" s="20"/>
    </row>
    <row r="1136" ht="14.25">
      <c r="B1136" s="20"/>
    </row>
    <row r="1137" ht="14.25">
      <c r="B1137" s="20"/>
    </row>
    <row r="1138" ht="14.25">
      <c r="B1138" s="20"/>
    </row>
    <row r="1139" ht="14.25">
      <c r="B1139" s="20"/>
    </row>
    <row r="1140" ht="14.25">
      <c r="B1140" s="20"/>
    </row>
    <row r="1141" ht="14.25">
      <c r="B1141" s="20"/>
    </row>
    <row r="1142" ht="14.25">
      <c r="B1142" s="20"/>
    </row>
    <row r="1143" ht="14.25">
      <c r="B1143" s="20"/>
    </row>
    <row r="1144" ht="14.25">
      <c r="B1144" s="20"/>
    </row>
    <row r="1145" ht="14.25">
      <c r="B1145" s="20"/>
    </row>
    <row r="1146" ht="14.25">
      <c r="B1146" s="20"/>
    </row>
    <row r="1147" ht="14.25">
      <c r="B1147" s="20"/>
    </row>
    <row r="1148" ht="14.25">
      <c r="B1148" s="20"/>
    </row>
    <row r="1149" ht="14.25">
      <c r="B1149" s="20"/>
    </row>
    <row r="1150" ht="14.25">
      <c r="B1150" s="20"/>
    </row>
    <row r="1151" ht="14.25">
      <c r="B1151" s="20"/>
    </row>
    <row r="1152" ht="14.25">
      <c r="B1152" s="20"/>
    </row>
    <row r="1153" ht="14.25">
      <c r="B1153" s="20"/>
    </row>
    <row r="1154" ht="14.25">
      <c r="B1154" s="20"/>
    </row>
    <row r="1155" ht="14.25">
      <c r="B1155" s="20"/>
    </row>
    <row r="1156" ht="14.25">
      <c r="B1156" s="20"/>
    </row>
    <row r="1157" ht="14.25">
      <c r="B1157" s="20"/>
    </row>
    <row r="1158" ht="14.25">
      <c r="B1158" s="20"/>
    </row>
    <row r="1159" ht="14.25">
      <c r="B1159" s="20"/>
    </row>
    <row r="1160" ht="14.25">
      <c r="B1160" s="20"/>
    </row>
    <row r="1161" ht="14.25">
      <c r="B1161" s="20"/>
    </row>
    <row r="1162" ht="14.25">
      <c r="B1162" s="20"/>
    </row>
    <row r="1163" ht="14.25">
      <c r="B1163" s="20"/>
    </row>
    <row r="1164" ht="14.25">
      <c r="B1164" s="20"/>
    </row>
    <row r="1165" ht="14.25">
      <c r="B1165" s="20"/>
    </row>
    <row r="1166" ht="14.25">
      <c r="B1166" s="20"/>
    </row>
    <row r="1167" ht="14.25">
      <c r="B1167" s="20"/>
    </row>
    <row r="1168" ht="14.25">
      <c r="B1168" s="20"/>
    </row>
    <row r="1169" ht="14.25">
      <c r="B1169" s="20"/>
    </row>
    <row r="1170" ht="14.25">
      <c r="B1170" s="20"/>
    </row>
    <row r="1171" ht="14.25">
      <c r="B1171" s="20"/>
    </row>
    <row r="1172" ht="14.25">
      <c r="B1172" s="20"/>
    </row>
    <row r="1173" ht="14.25">
      <c r="B1173" s="20"/>
    </row>
    <row r="1174" ht="14.25">
      <c r="B1174" s="20"/>
    </row>
    <row r="1175" ht="14.25">
      <c r="B1175" s="20"/>
    </row>
    <row r="1176" ht="14.25">
      <c r="B1176" s="20"/>
    </row>
    <row r="1177" ht="14.25">
      <c r="B1177" s="20"/>
    </row>
    <row r="1178" ht="14.25">
      <c r="B1178" s="20"/>
    </row>
    <row r="1179" ht="14.25">
      <c r="B1179" s="20"/>
    </row>
    <row r="1180" ht="14.25">
      <c r="B1180" s="20"/>
    </row>
    <row r="1181" ht="14.25">
      <c r="B1181" s="20"/>
    </row>
    <row r="1182" ht="14.25">
      <c r="B1182" s="20"/>
    </row>
    <row r="1183" ht="14.25">
      <c r="B1183" s="20"/>
    </row>
    <row r="1184" ht="14.25">
      <c r="B1184" s="20"/>
    </row>
    <row r="1185" ht="14.25">
      <c r="B1185" s="20"/>
    </row>
    <row r="1186" ht="14.25">
      <c r="B1186" s="20"/>
    </row>
    <row r="1187" ht="14.25">
      <c r="B1187" s="20"/>
    </row>
    <row r="1188" ht="14.25">
      <c r="B1188" s="20"/>
    </row>
    <row r="1189" ht="14.25">
      <c r="B1189" s="20"/>
    </row>
    <row r="1190" ht="14.25">
      <c r="B1190" s="20"/>
    </row>
    <row r="1191" ht="14.25">
      <c r="B1191" s="20"/>
    </row>
    <row r="1192" ht="14.25">
      <c r="B1192" s="20"/>
    </row>
    <row r="1193" ht="14.25">
      <c r="B1193" s="20"/>
    </row>
    <row r="1194" ht="14.25">
      <c r="B1194" s="20"/>
    </row>
    <row r="1195" ht="14.25">
      <c r="B1195" s="20"/>
    </row>
    <row r="1196" ht="14.25">
      <c r="B1196" s="20"/>
    </row>
    <row r="1197" ht="14.25">
      <c r="B1197" s="20"/>
    </row>
    <row r="1198" ht="14.25">
      <c r="B1198" s="20"/>
    </row>
    <row r="1199" ht="14.25">
      <c r="B1199" s="20"/>
    </row>
    <row r="1200" ht="14.25">
      <c r="B1200" s="20"/>
    </row>
    <row r="1201" ht="14.25">
      <c r="B1201" s="20"/>
    </row>
    <row r="1202" ht="14.25">
      <c r="B1202" s="20"/>
    </row>
    <row r="1203" ht="14.25">
      <c r="B1203" s="20"/>
    </row>
    <row r="1204" ht="14.25">
      <c r="B1204" s="20"/>
    </row>
    <row r="1205" ht="14.25">
      <c r="B1205" s="20"/>
    </row>
    <row r="1206" ht="14.25">
      <c r="B1206" s="20"/>
    </row>
    <row r="1207" ht="14.25">
      <c r="B1207" s="20"/>
    </row>
    <row r="1208" ht="14.25">
      <c r="B1208" s="20"/>
    </row>
    <row r="1209" ht="14.25">
      <c r="B1209" s="20"/>
    </row>
    <row r="1210" ht="14.25">
      <c r="B1210" s="20"/>
    </row>
    <row r="1211" ht="14.25">
      <c r="B1211" s="20"/>
    </row>
    <row r="1212" ht="14.25">
      <c r="B1212" s="20"/>
    </row>
    <row r="1213" ht="14.25">
      <c r="B1213" s="20"/>
    </row>
    <row r="1214" ht="14.25">
      <c r="B1214" s="20"/>
    </row>
    <row r="1215" ht="14.25">
      <c r="B1215" s="20"/>
    </row>
    <row r="1216" ht="14.25">
      <c r="B1216" s="20"/>
    </row>
    <row r="1217" ht="14.25">
      <c r="B1217" s="20"/>
    </row>
    <row r="1218" ht="14.25">
      <c r="B1218" s="20"/>
    </row>
    <row r="1219" ht="14.25">
      <c r="B1219" s="20"/>
    </row>
    <row r="1220" ht="14.25">
      <c r="B1220" s="20"/>
    </row>
    <row r="1221" ht="14.25">
      <c r="B1221" s="20"/>
    </row>
    <row r="1222" ht="14.25">
      <c r="B1222" s="20"/>
    </row>
    <row r="1223" ht="14.25">
      <c r="B1223" s="20"/>
    </row>
    <row r="1224" ht="14.25">
      <c r="B1224" s="20"/>
    </row>
    <row r="1225" ht="14.25">
      <c r="B1225" s="20"/>
    </row>
    <row r="1226" ht="14.25">
      <c r="B1226" s="20"/>
    </row>
    <row r="1227" ht="14.25">
      <c r="B1227" s="20"/>
    </row>
    <row r="1228" ht="14.25">
      <c r="B1228" s="20"/>
    </row>
    <row r="1229" ht="14.25">
      <c r="B1229" s="20"/>
    </row>
    <row r="1230" ht="14.25">
      <c r="B1230" s="20"/>
    </row>
    <row r="1231" ht="14.25">
      <c r="B1231" s="20"/>
    </row>
    <row r="1232" ht="14.25">
      <c r="B1232" s="20"/>
    </row>
    <row r="1233" ht="14.25">
      <c r="B1233" s="20"/>
    </row>
    <row r="1234" ht="14.25">
      <c r="B1234" s="20"/>
    </row>
    <row r="1235" ht="14.25">
      <c r="B1235" s="20"/>
    </row>
    <row r="1236" ht="14.25">
      <c r="B1236" s="20"/>
    </row>
    <row r="1237" ht="14.25">
      <c r="B1237" s="20"/>
    </row>
    <row r="1238" ht="14.25">
      <c r="B1238" s="20"/>
    </row>
    <row r="1239" ht="14.25">
      <c r="B1239" s="20"/>
    </row>
    <row r="1240" ht="14.25">
      <c r="B1240" s="20"/>
    </row>
    <row r="1241" ht="14.25">
      <c r="B1241" s="20"/>
    </row>
    <row r="1242" ht="14.25">
      <c r="B1242" s="20"/>
    </row>
    <row r="1243" ht="14.25">
      <c r="B1243" s="20"/>
    </row>
    <row r="1244" ht="14.25">
      <c r="B1244" s="20"/>
    </row>
    <row r="1245" ht="14.25">
      <c r="B1245" s="20"/>
    </row>
    <row r="1246" ht="14.25">
      <c r="B1246" s="20"/>
    </row>
    <row r="1247" ht="14.25">
      <c r="B1247" s="20"/>
    </row>
    <row r="1248" ht="14.25">
      <c r="B1248" s="20"/>
    </row>
    <row r="1249" ht="14.25">
      <c r="B1249" s="20"/>
    </row>
    <row r="1250" ht="14.25">
      <c r="B1250" s="20"/>
    </row>
    <row r="1251" ht="14.25">
      <c r="B1251" s="20"/>
    </row>
    <row r="1252" ht="14.25">
      <c r="B1252" s="20"/>
    </row>
    <row r="1253" ht="14.25">
      <c r="B1253" s="20"/>
    </row>
    <row r="1254" ht="14.25">
      <c r="B1254" s="20"/>
    </row>
    <row r="1255" ht="14.25">
      <c r="B1255" s="20"/>
    </row>
    <row r="1256" ht="14.25">
      <c r="B1256" s="20"/>
    </row>
    <row r="1257" ht="14.25">
      <c r="B1257" s="20"/>
    </row>
    <row r="1258" ht="14.25">
      <c r="B1258" s="20"/>
    </row>
    <row r="1259" ht="14.25">
      <c r="B1259" s="20"/>
    </row>
    <row r="1260" ht="14.25">
      <c r="B1260" s="20"/>
    </row>
    <row r="1261" ht="14.25">
      <c r="B1261" s="20"/>
    </row>
    <row r="1262" ht="14.25">
      <c r="B1262" s="20"/>
    </row>
    <row r="1263" ht="14.25">
      <c r="B1263" s="20"/>
    </row>
    <row r="1264" ht="14.25">
      <c r="B1264" s="20"/>
    </row>
    <row r="1265" ht="14.25">
      <c r="B1265" s="20"/>
    </row>
    <row r="1266" ht="14.25">
      <c r="B1266" s="20"/>
    </row>
    <row r="1267" ht="14.25">
      <c r="B1267" s="20"/>
    </row>
    <row r="1268" ht="14.25">
      <c r="B1268" s="20"/>
    </row>
    <row r="1269" ht="14.25">
      <c r="B1269" s="20"/>
    </row>
    <row r="1270" ht="14.25">
      <c r="B1270" s="20"/>
    </row>
    <row r="1271" ht="14.25">
      <c r="B1271" s="20"/>
    </row>
    <row r="1272" ht="14.25">
      <c r="B1272" s="20"/>
    </row>
    <row r="1273" ht="14.25">
      <c r="B1273" s="20"/>
    </row>
    <row r="1274" ht="14.25">
      <c r="B1274" s="20"/>
    </row>
    <row r="1275" ht="14.25">
      <c r="B1275" s="20"/>
    </row>
    <row r="1276" ht="14.25">
      <c r="B1276" s="20"/>
    </row>
    <row r="1277" ht="14.25">
      <c r="B1277" s="20"/>
    </row>
    <row r="1278" ht="14.25">
      <c r="B1278" s="20"/>
    </row>
    <row r="1279" ht="14.25">
      <c r="B1279" s="20"/>
    </row>
    <row r="1280" ht="14.25">
      <c r="B1280" s="20"/>
    </row>
    <row r="1281" ht="14.25">
      <c r="B1281" s="20"/>
    </row>
    <row r="1282" ht="14.25">
      <c r="B1282" s="20"/>
    </row>
    <row r="1283" ht="14.25">
      <c r="B1283" s="20"/>
    </row>
    <row r="1284" ht="14.25">
      <c r="B1284" s="20"/>
    </row>
    <row r="1285" ht="14.25">
      <c r="B1285" s="20"/>
    </row>
    <row r="1286" ht="14.25">
      <c r="B1286" s="20"/>
    </row>
    <row r="1287" ht="14.25">
      <c r="B1287" s="20"/>
    </row>
    <row r="1288" ht="14.25">
      <c r="B1288" s="20"/>
    </row>
    <row r="1289" ht="14.25">
      <c r="B1289" s="20"/>
    </row>
    <row r="1290" ht="14.25">
      <c r="B1290" s="20"/>
    </row>
    <row r="1291" ht="14.25">
      <c r="B1291" s="20"/>
    </row>
    <row r="1292" ht="14.25">
      <c r="B1292" s="20"/>
    </row>
    <row r="1293" ht="14.25">
      <c r="B1293" s="20"/>
    </row>
    <row r="1294" ht="14.25">
      <c r="B1294" s="20"/>
    </row>
    <row r="1295" ht="14.25">
      <c r="B1295" s="20"/>
    </row>
    <row r="1296" ht="14.25">
      <c r="B1296" s="20"/>
    </row>
    <row r="1297" ht="14.25">
      <c r="B1297" s="20"/>
    </row>
    <row r="1298" ht="14.25">
      <c r="B1298" s="20"/>
    </row>
    <row r="1299" ht="14.25">
      <c r="B1299" s="20"/>
    </row>
    <row r="1300" ht="14.25">
      <c r="B1300" s="20"/>
    </row>
    <row r="1301" ht="14.25">
      <c r="B1301" s="20"/>
    </row>
    <row r="1302" ht="14.25">
      <c r="B1302" s="20"/>
    </row>
    <row r="1303" ht="14.25">
      <c r="B1303" s="20"/>
    </row>
    <row r="1304" ht="14.25">
      <c r="B1304" s="20"/>
    </row>
    <row r="1305" ht="14.25">
      <c r="B1305" s="20"/>
    </row>
    <row r="1306" ht="14.25">
      <c r="B1306" s="20"/>
    </row>
    <row r="1307" ht="14.25">
      <c r="B1307" s="20"/>
    </row>
    <row r="1308" ht="14.25">
      <c r="B1308" s="20"/>
    </row>
    <row r="1309" ht="14.25">
      <c r="B1309" s="20"/>
    </row>
    <row r="1310" ht="14.25">
      <c r="B1310" s="20"/>
    </row>
    <row r="1311" ht="14.25">
      <c r="B1311" s="20"/>
    </row>
    <row r="1312" ht="14.25">
      <c r="B1312" s="20"/>
    </row>
    <row r="1313" ht="14.25">
      <c r="B1313" s="20"/>
    </row>
    <row r="1314" ht="14.25">
      <c r="B1314" s="20"/>
    </row>
    <row r="1315" ht="14.25">
      <c r="B1315" s="20"/>
    </row>
    <row r="1316" ht="14.25">
      <c r="B1316" s="20"/>
    </row>
    <row r="1317" ht="14.25">
      <c r="B1317" s="20"/>
    </row>
    <row r="1318" ht="14.25">
      <c r="B1318" s="20"/>
    </row>
    <row r="1319" ht="14.25">
      <c r="B1319" s="20"/>
    </row>
    <row r="1320" ht="14.25">
      <c r="B1320" s="20"/>
    </row>
    <row r="1321" ht="14.25">
      <c r="B1321" s="20"/>
    </row>
    <row r="1322" ht="14.25">
      <c r="B1322" s="20"/>
    </row>
    <row r="1323" ht="14.25">
      <c r="B1323" s="20"/>
    </row>
    <row r="1324" ht="14.25">
      <c r="B1324" s="20"/>
    </row>
    <row r="1325" ht="14.25">
      <c r="B1325" s="20"/>
    </row>
    <row r="1326" ht="14.25">
      <c r="B1326" s="20"/>
    </row>
    <row r="1327" ht="14.25">
      <c r="B1327" s="20"/>
    </row>
    <row r="1328" ht="14.25">
      <c r="B1328" s="20"/>
    </row>
    <row r="1329" ht="14.25">
      <c r="B1329" s="20"/>
    </row>
    <row r="1330" ht="14.25">
      <c r="B1330" s="20"/>
    </row>
    <row r="1331" ht="14.25">
      <c r="B1331" s="20"/>
    </row>
    <row r="1332" ht="14.25">
      <c r="B1332" s="20"/>
    </row>
    <row r="1333" ht="14.25">
      <c r="B1333" s="20"/>
    </row>
    <row r="1334" ht="14.25">
      <c r="B1334" s="20"/>
    </row>
    <row r="1335" ht="14.25">
      <c r="B1335" s="20"/>
    </row>
    <row r="1336" ht="14.25">
      <c r="B1336" s="20"/>
    </row>
    <row r="1337" ht="14.25">
      <c r="B1337" s="20"/>
    </row>
    <row r="1338" ht="14.25">
      <c r="B1338" s="20"/>
    </row>
    <row r="1339" ht="14.25">
      <c r="B1339" s="20"/>
    </row>
    <row r="1340" ht="14.25">
      <c r="B1340" s="20"/>
    </row>
    <row r="1341" ht="14.25">
      <c r="B1341" s="20"/>
    </row>
    <row r="1342" ht="14.25">
      <c r="B1342" s="20"/>
    </row>
    <row r="1343" ht="14.25">
      <c r="B1343" s="20"/>
    </row>
    <row r="1344" ht="14.25">
      <c r="B1344" s="20"/>
    </row>
    <row r="1345" ht="14.25">
      <c r="B1345" s="20"/>
    </row>
    <row r="1346" ht="14.25">
      <c r="B1346" s="20"/>
    </row>
    <row r="1347" ht="14.25">
      <c r="B1347" s="20"/>
    </row>
    <row r="1348" ht="14.25">
      <c r="B1348" s="20"/>
    </row>
    <row r="1349" ht="14.25">
      <c r="B1349" s="20"/>
    </row>
    <row r="1350" ht="14.25">
      <c r="B1350" s="20"/>
    </row>
    <row r="1351" ht="14.25">
      <c r="B1351" s="20"/>
    </row>
    <row r="1352" ht="14.25">
      <c r="B1352" s="20"/>
    </row>
    <row r="1353" ht="14.25">
      <c r="B1353" s="20"/>
    </row>
    <row r="1354" ht="14.25">
      <c r="B1354" s="20"/>
    </row>
    <row r="1355" ht="14.25">
      <c r="B1355" s="20"/>
    </row>
    <row r="1356" ht="14.25">
      <c r="B1356" s="20"/>
    </row>
    <row r="1357" ht="14.25">
      <c r="B1357" s="20"/>
    </row>
    <row r="1358" ht="14.25">
      <c r="B1358" s="20"/>
    </row>
    <row r="1359" ht="14.25">
      <c r="B1359" s="20"/>
    </row>
    <row r="1360" ht="14.25">
      <c r="B1360" s="20"/>
    </row>
    <row r="1361" ht="14.25">
      <c r="B1361" s="20"/>
    </row>
    <row r="1362" ht="14.25">
      <c r="B1362" s="20"/>
    </row>
    <row r="1363" ht="14.25">
      <c r="B1363" s="20"/>
    </row>
    <row r="1364" ht="14.25">
      <c r="B1364" s="20"/>
    </row>
    <row r="1365" ht="14.25">
      <c r="B1365" s="20"/>
    </row>
    <row r="1366" ht="14.25">
      <c r="B1366" s="20"/>
    </row>
    <row r="1367" ht="14.25">
      <c r="B1367" s="20"/>
    </row>
    <row r="1368" ht="14.25">
      <c r="B1368" s="20"/>
    </row>
    <row r="1369" ht="14.25">
      <c r="B1369" s="20"/>
    </row>
    <row r="1370" ht="14.25">
      <c r="B1370" s="20"/>
    </row>
    <row r="1371" ht="14.25">
      <c r="B1371" s="20"/>
    </row>
    <row r="1372" ht="14.25">
      <c r="B1372" s="20"/>
    </row>
    <row r="1373" ht="14.25">
      <c r="B1373" s="20"/>
    </row>
    <row r="1374" ht="14.25">
      <c r="B1374" s="20"/>
    </row>
    <row r="1375" ht="14.25">
      <c r="B1375" s="20"/>
    </row>
    <row r="1376" ht="14.25">
      <c r="B1376" s="20"/>
    </row>
    <row r="1377" ht="14.25">
      <c r="B1377" s="20"/>
    </row>
    <row r="1378" ht="14.25">
      <c r="B1378" s="20"/>
    </row>
    <row r="1379" ht="14.25">
      <c r="B1379" s="20"/>
    </row>
    <row r="1380" ht="14.25">
      <c r="B1380" s="20"/>
    </row>
    <row r="1381" ht="14.25">
      <c r="B1381" s="20"/>
    </row>
    <row r="1382" ht="14.25">
      <c r="B1382" s="20"/>
    </row>
    <row r="1383" ht="14.25">
      <c r="B1383" s="20"/>
    </row>
    <row r="1384" ht="14.25">
      <c r="B1384" s="20"/>
    </row>
    <row r="1385" ht="14.25">
      <c r="B1385" s="20"/>
    </row>
    <row r="1386" ht="14.25">
      <c r="B1386" s="20"/>
    </row>
    <row r="1387" ht="14.25">
      <c r="B1387" s="20"/>
    </row>
    <row r="1388" ht="14.25">
      <c r="B1388" s="20"/>
    </row>
    <row r="1389" ht="14.25">
      <c r="B1389" s="20"/>
    </row>
    <row r="1390" ht="14.25">
      <c r="B1390" s="20"/>
    </row>
    <row r="1391" ht="14.25">
      <c r="B1391" s="20"/>
    </row>
    <row r="1392" ht="14.25">
      <c r="B1392" s="20"/>
    </row>
    <row r="1393" ht="14.25">
      <c r="B1393" s="20"/>
    </row>
    <row r="1394" ht="14.25">
      <c r="B1394" s="20"/>
    </row>
    <row r="1395" ht="14.25">
      <c r="B1395" s="20"/>
    </row>
    <row r="1396" ht="14.25">
      <c r="B1396" s="20"/>
    </row>
    <row r="1397" ht="14.25">
      <c r="B1397" s="20"/>
    </row>
    <row r="1398" ht="14.25">
      <c r="B1398" s="20"/>
    </row>
    <row r="1399" ht="14.25">
      <c r="B1399" s="20"/>
    </row>
    <row r="1400" ht="14.25">
      <c r="B1400" s="20"/>
    </row>
    <row r="1401" ht="14.25">
      <c r="B1401" s="20"/>
    </row>
    <row r="1402" ht="14.25">
      <c r="B1402" s="20"/>
    </row>
    <row r="1403" ht="14.25">
      <c r="B1403" s="20"/>
    </row>
    <row r="1404" ht="14.25">
      <c r="B1404" s="20"/>
    </row>
    <row r="1405" ht="14.25">
      <c r="B1405" s="20"/>
    </row>
    <row r="1406" ht="14.25">
      <c r="B1406" s="20"/>
    </row>
    <row r="1407" ht="14.25">
      <c r="B1407" s="20"/>
    </row>
    <row r="1408" ht="14.25">
      <c r="B1408" s="20"/>
    </row>
    <row r="1409" ht="14.25">
      <c r="B1409" s="20"/>
    </row>
    <row r="1410" ht="14.25">
      <c r="B1410" s="20"/>
    </row>
    <row r="1411" ht="14.25">
      <c r="B1411" s="20"/>
    </row>
    <row r="1412" ht="14.25">
      <c r="B1412" s="20"/>
    </row>
    <row r="1413" ht="14.25">
      <c r="B1413" s="20"/>
    </row>
    <row r="1414" ht="14.25">
      <c r="B1414" s="20"/>
    </row>
    <row r="1415" ht="14.25">
      <c r="B1415" s="20"/>
    </row>
    <row r="1416" ht="14.25">
      <c r="B1416" s="20"/>
    </row>
    <row r="1417" ht="14.25">
      <c r="B1417" s="20"/>
    </row>
    <row r="1418" ht="14.25">
      <c r="B1418" s="20"/>
    </row>
    <row r="1419" ht="14.25">
      <c r="B1419" s="20"/>
    </row>
    <row r="1420" ht="14.25">
      <c r="B1420" s="20"/>
    </row>
    <row r="1421" ht="14.25">
      <c r="B1421" s="20"/>
    </row>
    <row r="1422" ht="14.25">
      <c r="B1422" s="20"/>
    </row>
    <row r="1423" ht="14.25">
      <c r="B1423" s="20"/>
    </row>
    <row r="1424" ht="14.25">
      <c r="B1424" s="20"/>
    </row>
    <row r="1425" ht="14.25">
      <c r="B1425" s="20"/>
    </row>
    <row r="1426" ht="14.25">
      <c r="B1426" s="20"/>
    </row>
    <row r="1427" ht="14.25">
      <c r="B1427" s="20"/>
    </row>
    <row r="1428" ht="14.25">
      <c r="B1428" s="20"/>
    </row>
    <row r="1429" ht="14.25">
      <c r="B1429" s="20"/>
    </row>
    <row r="1430" ht="14.25">
      <c r="B1430" s="20"/>
    </row>
    <row r="1431" ht="14.25">
      <c r="B1431" s="20"/>
    </row>
    <row r="1432" ht="14.25">
      <c r="B1432" s="20"/>
    </row>
    <row r="1433" ht="14.25">
      <c r="B1433" s="20"/>
    </row>
    <row r="1434" ht="14.25">
      <c r="B1434" s="20"/>
    </row>
    <row r="1435" ht="14.25">
      <c r="B1435" s="20"/>
    </row>
    <row r="1436" ht="14.25">
      <c r="B1436" s="20"/>
    </row>
    <row r="1437" ht="14.25">
      <c r="B1437" s="20"/>
    </row>
    <row r="1438" ht="14.25">
      <c r="B1438" s="20"/>
    </row>
    <row r="1439" ht="14.25">
      <c r="B1439" s="20"/>
    </row>
    <row r="1440" ht="14.25">
      <c r="B1440" s="20"/>
    </row>
    <row r="1441" ht="14.25">
      <c r="B1441" s="20"/>
    </row>
    <row r="1442" ht="14.25">
      <c r="B1442" s="20"/>
    </row>
    <row r="1443" ht="14.25">
      <c r="B1443" s="20"/>
    </row>
    <row r="1444" ht="14.25">
      <c r="B1444" s="20"/>
    </row>
    <row r="1445" ht="14.25">
      <c r="B1445" s="20"/>
    </row>
    <row r="1446" ht="14.25">
      <c r="B1446" s="20"/>
    </row>
    <row r="1447" ht="14.25">
      <c r="B1447" s="20"/>
    </row>
    <row r="1448" ht="14.25">
      <c r="B1448" s="20"/>
    </row>
    <row r="1449" ht="14.25">
      <c r="B1449" s="20"/>
    </row>
    <row r="1450" ht="14.25">
      <c r="B1450" s="20"/>
    </row>
    <row r="1451" ht="14.25">
      <c r="B1451" s="20"/>
    </row>
    <row r="1452" ht="14.25">
      <c r="B1452" s="20"/>
    </row>
    <row r="1453" ht="14.25">
      <c r="B1453" s="20"/>
    </row>
    <row r="1454" ht="14.25">
      <c r="B1454" s="20"/>
    </row>
    <row r="1455" ht="14.25">
      <c r="B1455" s="20"/>
    </row>
    <row r="1456" ht="14.25">
      <c r="B1456" s="20"/>
    </row>
    <row r="1457" ht="14.25">
      <c r="B1457" s="20"/>
    </row>
    <row r="1458" ht="14.25">
      <c r="B1458" s="20"/>
    </row>
    <row r="1459" ht="14.25">
      <c r="B1459" s="20"/>
    </row>
    <row r="1460" ht="14.25">
      <c r="B1460" s="20"/>
    </row>
    <row r="1461" ht="14.25">
      <c r="B1461" s="20"/>
    </row>
    <row r="1462" ht="14.25">
      <c r="B1462" s="20"/>
    </row>
    <row r="1463" ht="14.25">
      <c r="B1463" s="20"/>
    </row>
    <row r="1464" ht="14.25">
      <c r="B1464" s="20"/>
    </row>
    <row r="1465" ht="14.25">
      <c r="B1465" s="20"/>
    </row>
    <row r="1466" ht="14.25">
      <c r="B1466" s="20"/>
    </row>
    <row r="1467" ht="14.25">
      <c r="B1467" s="20"/>
    </row>
    <row r="1468" ht="14.25">
      <c r="B1468" s="20"/>
    </row>
    <row r="1469" ht="14.25">
      <c r="B1469" s="20"/>
    </row>
    <row r="1470" ht="14.25">
      <c r="B1470" s="20"/>
    </row>
    <row r="1471" ht="14.25">
      <c r="B1471" s="20"/>
    </row>
    <row r="1472" ht="14.25">
      <c r="B1472" s="20"/>
    </row>
    <row r="1473" ht="14.25">
      <c r="B1473" s="20"/>
    </row>
    <row r="1474" ht="14.25">
      <c r="B1474" s="20"/>
    </row>
    <row r="1475" ht="14.25">
      <c r="B1475" s="20"/>
    </row>
    <row r="1476" ht="14.25">
      <c r="B1476" s="20"/>
    </row>
    <row r="1477" ht="14.25">
      <c r="B1477" s="20"/>
    </row>
    <row r="1478" ht="14.25">
      <c r="B1478" s="20"/>
    </row>
    <row r="1479" ht="14.25">
      <c r="B1479" s="20"/>
    </row>
    <row r="1480" ht="14.25">
      <c r="B1480" s="20"/>
    </row>
    <row r="1481" ht="14.25">
      <c r="B1481" s="20"/>
    </row>
    <row r="1482" ht="14.25">
      <c r="B1482" s="20"/>
    </row>
    <row r="1483" ht="14.25">
      <c r="B1483" s="20"/>
    </row>
    <row r="1484" ht="14.25">
      <c r="B1484" s="20"/>
    </row>
    <row r="1485" ht="14.25">
      <c r="B1485" s="20"/>
    </row>
    <row r="1486" ht="14.25">
      <c r="B1486" s="20"/>
    </row>
    <row r="1487" ht="14.25">
      <c r="B1487" s="20"/>
    </row>
    <row r="1488" ht="14.25">
      <c r="B1488" s="20"/>
    </row>
    <row r="1489" ht="14.25">
      <c r="B1489" s="20"/>
    </row>
    <row r="1490" ht="14.25">
      <c r="B1490" s="20"/>
    </row>
    <row r="1491" ht="14.25">
      <c r="B1491" s="20"/>
    </row>
    <row r="1492" ht="14.25">
      <c r="B1492" s="20"/>
    </row>
    <row r="1493" ht="14.25">
      <c r="B1493" s="20"/>
    </row>
    <row r="1494" ht="14.25">
      <c r="B1494" s="20"/>
    </row>
    <row r="1495" ht="14.25">
      <c r="B1495" s="20"/>
    </row>
    <row r="1496" ht="14.25">
      <c r="B1496" s="20"/>
    </row>
    <row r="1497" ht="14.25">
      <c r="B1497" s="20"/>
    </row>
    <row r="1498" ht="14.25">
      <c r="B1498" s="20"/>
    </row>
    <row r="1499" ht="14.25">
      <c r="B1499" s="20"/>
    </row>
    <row r="1500" ht="14.25">
      <c r="B1500" s="20"/>
    </row>
    <row r="1501" ht="14.25">
      <c r="B1501" s="20"/>
    </row>
    <row r="1502" ht="14.25">
      <c r="B1502" s="20"/>
    </row>
    <row r="1503" ht="14.25">
      <c r="B1503" s="20"/>
    </row>
    <row r="1504" ht="14.25">
      <c r="B1504" s="20"/>
    </row>
    <row r="1505" ht="14.25">
      <c r="B1505" s="20"/>
    </row>
    <row r="1506" ht="14.25">
      <c r="B1506" s="20"/>
    </row>
    <row r="1507" ht="14.25">
      <c r="B1507" s="20"/>
    </row>
    <row r="1508" ht="14.25">
      <c r="B1508" s="20"/>
    </row>
    <row r="1509" ht="14.25">
      <c r="B1509" s="20"/>
    </row>
    <row r="1510" ht="14.25">
      <c r="B1510" s="20"/>
    </row>
    <row r="1511" ht="14.25">
      <c r="B1511" s="20"/>
    </row>
    <row r="1512" ht="14.25">
      <c r="B1512" s="20"/>
    </row>
    <row r="1513" ht="14.25">
      <c r="B1513" s="20"/>
    </row>
    <row r="1514" ht="14.25">
      <c r="B1514" s="20"/>
    </row>
    <row r="1515" ht="14.25">
      <c r="B1515" s="20"/>
    </row>
    <row r="1516" ht="14.25">
      <c r="B1516" s="20"/>
    </row>
    <row r="1517" ht="14.25">
      <c r="B1517" s="20"/>
    </row>
    <row r="1518" ht="14.25">
      <c r="B1518" s="20"/>
    </row>
    <row r="1519" ht="14.25">
      <c r="B1519" s="20"/>
    </row>
    <row r="1520" ht="14.25">
      <c r="B1520" s="20"/>
    </row>
    <row r="1521" ht="14.25">
      <c r="B1521" s="20"/>
    </row>
    <row r="1522" ht="14.25">
      <c r="B1522" s="20"/>
    </row>
    <row r="1523" ht="14.25">
      <c r="B1523" s="20"/>
    </row>
    <row r="1524" ht="14.25">
      <c r="B1524" s="20"/>
    </row>
    <row r="1525" ht="14.25">
      <c r="B1525" s="20"/>
    </row>
    <row r="1526" ht="14.25">
      <c r="B1526" s="20"/>
    </row>
    <row r="1527" ht="14.25">
      <c r="B1527" s="20"/>
    </row>
    <row r="1528" ht="14.25">
      <c r="B1528" s="20"/>
    </row>
    <row r="1529" ht="14.25">
      <c r="B1529" s="20"/>
    </row>
    <row r="1530" ht="14.25">
      <c r="B1530" s="20"/>
    </row>
    <row r="1531" ht="14.25">
      <c r="B1531" s="20"/>
    </row>
    <row r="1532" ht="14.25">
      <c r="B1532" s="20"/>
    </row>
    <row r="1533" ht="14.25">
      <c r="B1533" s="20"/>
    </row>
    <row r="1534" ht="14.25">
      <c r="B1534" s="20"/>
    </row>
    <row r="1535" ht="14.25">
      <c r="B1535" s="20"/>
    </row>
    <row r="1536" ht="14.25">
      <c r="B1536" s="20"/>
    </row>
    <row r="1537" ht="14.25">
      <c r="B1537" s="20"/>
    </row>
    <row r="1538" ht="14.25">
      <c r="B1538" s="20"/>
    </row>
    <row r="1539" ht="14.25">
      <c r="B1539" s="20"/>
    </row>
    <row r="1540" ht="14.25">
      <c r="B1540" s="20"/>
    </row>
    <row r="1541" ht="14.25">
      <c r="B1541" s="20"/>
    </row>
    <row r="1542" ht="14.25">
      <c r="B1542" s="20"/>
    </row>
    <row r="1543" ht="14.25">
      <c r="B1543" s="20"/>
    </row>
    <row r="1544" ht="14.25">
      <c r="B1544" s="20"/>
    </row>
    <row r="1545" ht="14.25">
      <c r="B1545" s="20"/>
    </row>
    <row r="1546" ht="14.25">
      <c r="B1546" s="20"/>
    </row>
    <row r="1547" ht="14.25">
      <c r="B1547" s="20"/>
    </row>
    <row r="1548" ht="14.25">
      <c r="B1548" s="20"/>
    </row>
    <row r="1549" ht="14.25">
      <c r="B1549" s="20"/>
    </row>
    <row r="1550" ht="14.25">
      <c r="B1550" s="20"/>
    </row>
    <row r="1551" ht="14.25">
      <c r="B1551" s="20"/>
    </row>
    <row r="1552" ht="14.25">
      <c r="B1552" s="20"/>
    </row>
    <row r="1553" ht="14.25">
      <c r="B1553" s="20"/>
    </row>
    <row r="1554" ht="14.25">
      <c r="B1554" s="20"/>
    </row>
    <row r="1555" ht="14.25">
      <c r="B1555" s="20"/>
    </row>
    <row r="1556" ht="14.25">
      <c r="B1556" s="20"/>
    </row>
    <row r="1557" ht="14.25">
      <c r="B1557" s="20"/>
    </row>
    <row r="1558" ht="14.25">
      <c r="B1558" s="20"/>
    </row>
    <row r="1559" ht="14.25">
      <c r="B1559" s="20"/>
    </row>
    <row r="1560" ht="14.25">
      <c r="B1560" s="20"/>
    </row>
    <row r="1561" ht="14.25">
      <c r="B1561" s="20"/>
    </row>
    <row r="1562" ht="14.25">
      <c r="B1562" s="20"/>
    </row>
    <row r="1563" ht="14.25">
      <c r="B1563" s="20"/>
    </row>
    <row r="1564" ht="14.25">
      <c r="B1564" s="20"/>
    </row>
    <row r="1565" ht="14.25">
      <c r="B1565" s="20"/>
    </row>
    <row r="1566" ht="14.25">
      <c r="B1566" s="20"/>
    </row>
    <row r="1567" ht="14.25">
      <c r="B1567" s="20"/>
    </row>
    <row r="1568" ht="14.25">
      <c r="B1568" s="20"/>
    </row>
    <row r="1569" ht="14.25">
      <c r="B1569" s="20"/>
    </row>
    <row r="1570" ht="14.25">
      <c r="B1570" s="20"/>
    </row>
    <row r="1571" ht="14.25">
      <c r="B1571" s="20"/>
    </row>
    <row r="1572" ht="14.25">
      <c r="B1572" s="20"/>
    </row>
    <row r="1573" ht="14.25">
      <c r="B1573" s="20"/>
    </row>
    <row r="1574" ht="14.25">
      <c r="B1574" s="20"/>
    </row>
    <row r="1575" ht="14.25">
      <c r="B1575" s="20"/>
    </row>
    <row r="1576" ht="14.25">
      <c r="B1576" s="20"/>
    </row>
    <row r="1577" ht="14.25">
      <c r="B1577" s="20"/>
    </row>
    <row r="1578" ht="14.25">
      <c r="B1578" s="20"/>
    </row>
    <row r="1579" ht="14.25">
      <c r="B1579" s="20"/>
    </row>
    <row r="1580" ht="14.25">
      <c r="B1580" s="20"/>
    </row>
    <row r="1581" ht="14.25">
      <c r="B1581" s="20"/>
    </row>
    <row r="1582" ht="14.25">
      <c r="B1582" s="20"/>
    </row>
    <row r="1583" ht="14.25">
      <c r="B1583" s="20"/>
    </row>
    <row r="1584" ht="14.25">
      <c r="B1584" s="20"/>
    </row>
    <row r="1585" ht="14.25">
      <c r="B1585" s="20"/>
    </row>
    <row r="1586" ht="14.25">
      <c r="B1586" s="20"/>
    </row>
    <row r="1587" ht="14.25">
      <c r="B1587" s="20"/>
    </row>
    <row r="1588" ht="14.25">
      <c r="B1588" s="20"/>
    </row>
    <row r="1589" ht="14.25">
      <c r="B1589" s="20"/>
    </row>
    <row r="1590" ht="14.25">
      <c r="B1590" s="20"/>
    </row>
    <row r="1591" ht="14.25">
      <c r="B1591" s="20"/>
    </row>
    <row r="1592" ht="14.25">
      <c r="B1592" s="20"/>
    </row>
    <row r="1593" ht="14.25">
      <c r="B1593" s="20"/>
    </row>
    <row r="1594" ht="14.25">
      <c r="B1594" s="20"/>
    </row>
    <row r="1595" ht="14.25">
      <c r="B1595" s="20"/>
    </row>
    <row r="1596" ht="14.25">
      <c r="B1596" s="20"/>
    </row>
    <row r="1597" ht="14.25">
      <c r="B1597" s="20"/>
    </row>
    <row r="1598" ht="14.25">
      <c r="B1598" s="20"/>
    </row>
    <row r="1599" ht="14.25">
      <c r="B1599" s="20"/>
    </row>
    <row r="1600" ht="14.25">
      <c r="B1600" s="20"/>
    </row>
    <row r="1601" ht="14.25">
      <c r="B1601" s="20"/>
    </row>
    <row r="1602" ht="14.25">
      <c r="B1602" s="20"/>
    </row>
    <row r="1603" ht="14.25">
      <c r="B1603" s="20"/>
    </row>
    <row r="1604" ht="14.25">
      <c r="B1604" s="20"/>
    </row>
    <row r="1605" ht="14.25">
      <c r="B1605" s="20"/>
    </row>
    <row r="1606" ht="14.25">
      <c r="B1606" s="20"/>
    </row>
    <row r="1607" ht="14.25">
      <c r="B1607" s="20"/>
    </row>
    <row r="1608" ht="14.25">
      <c r="B1608" s="20"/>
    </row>
    <row r="1609" ht="14.25">
      <c r="B1609" s="20"/>
    </row>
    <row r="1610" ht="14.25">
      <c r="B1610" s="20"/>
    </row>
    <row r="1611" ht="14.25">
      <c r="B1611" s="20"/>
    </row>
    <row r="1612" ht="14.25">
      <c r="B1612" s="20"/>
    </row>
    <row r="1613" ht="14.25">
      <c r="B1613" s="20"/>
    </row>
    <row r="1614" ht="14.25">
      <c r="B1614" s="20"/>
    </row>
    <row r="1615" ht="14.25">
      <c r="B1615" s="20"/>
    </row>
    <row r="1616" ht="14.25">
      <c r="B1616" s="20"/>
    </row>
    <row r="1617" ht="14.25">
      <c r="B1617" s="20"/>
    </row>
    <row r="1618" ht="14.25">
      <c r="B1618" s="20"/>
    </row>
    <row r="1619" ht="14.25">
      <c r="B1619" s="20"/>
    </row>
    <row r="1620" ht="14.25">
      <c r="B1620" s="20"/>
    </row>
    <row r="1621" ht="14.25">
      <c r="B1621" s="20"/>
    </row>
    <row r="1622" ht="14.25">
      <c r="B1622" s="20"/>
    </row>
    <row r="1623" ht="14.25">
      <c r="B1623" s="20"/>
    </row>
    <row r="1624" ht="14.25">
      <c r="B1624" s="20"/>
    </row>
    <row r="1625" ht="14.25">
      <c r="B1625" s="20"/>
    </row>
    <row r="1626" ht="14.25">
      <c r="B1626" s="20"/>
    </row>
    <row r="1627" ht="14.25">
      <c r="B1627" s="20"/>
    </row>
    <row r="1628" ht="14.25">
      <c r="B1628" s="20"/>
    </row>
    <row r="1629" ht="14.25">
      <c r="B1629" s="20"/>
    </row>
    <row r="1630" ht="14.25">
      <c r="B1630" s="20"/>
    </row>
    <row r="1631" ht="14.25">
      <c r="B1631" s="20"/>
    </row>
    <row r="1632" ht="14.25">
      <c r="B1632" s="20"/>
    </row>
    <row r="1633" ht="14.25">
      <c r="B1633" s="20"/>
    </row>
    <row r="1634" ht="14.25">
      <c r="B1634" s="20"/>
    </row>
    <row r="1635" ht="14.25">
      <c r="B1635" s="20"/>
    </row>
    <row r="1636" ht="14.25">
      <c r="B1636" s="20"/>
    </row>
    <row r="1637" ht="14.25">
      <c r="B1637" s="20"/>
    </row>
    <row r="1638" ht="14.25">
      <c r="B1638" s="20"/>
    </row>
    <row r="1639" ht="14.25">
      <c r="B1639" s="20"/>
    </row>
    <row r="1640" ht="14.25">
      <c r="B1640" s="20"/>
    </row>
    <row r="1641" ht="14.25">
      <c r="B1641" s="20"/>
    </row>
    <row r="1642" ht="14.25">
      <c r="B1642" s="20"/>
    </row>
    <row r="1643" ht="14.25">
      <c r="B1643" s="20"/>
    </row>
    <row r="1644" ht="14.25">
      <c r="B1644" s="20"/>
    </row>
    <row r="1645" ht="14.25">
      <c r="B1645" s="20"/>
    </row>
    <row r="1646" ht="14.25">
      <c r="B1646" s="20"/>
    </row>
    <row r="1647" ht="14.25">
      <c r="B1647" s="20"/>
    </row>
    <row r="1648" ht="14.25">
      <c r="B1648" s="20"/>
    </row>
    <row r="1649" ht="14.25">
      <c r="B1649" s="20"/>
    </row>
    <row r="1650" ht="14.25">
      <c r="B1650" s="20"/>
    </row>
    <row r="1651" ht="14.25">
      <c r="B1651" s="20"/>
    </row>
    <row r="1652" ht="14.25">
      <c r="B1652" s="20"/>
    </row>
    <row r="1653" ht="14.25">
      <c r="B1653" s="20"/>
    </row>
    <row r="1654" ht="14.25">
      <c r="B1654" s="20"/>
    </row>
    <row r="1655" ht="14.25">
      <c r="B1655" s="20"/>
    </row>
    <row r="1656" ht="14.25">
      <c r="B1656" s="20"/>
    </row>
    <row r="1657" ht="14.25">
      <c r="B1657" s="20"/>
    </row>
    <row r="1658" ht="14.25">
      <c r="B1658" s="20"/>
    </row>
    <row r="1659" ht="14.25">
      <c r="B1659" s="20"/>
    </row>
    <row r="1660" ht="14.25">
      <c r="B1660" s="20"/>
    </row>
    <row r="1661" ht="14.25">
      <c r="B1661" s="20"/>
    </row>
    <row r="1662" ht="14.25">
      <c r="B1662" s="20"/>
    </row>
    <row r="1663" ht="14.25">
      <c r="B1663" s="20"/>
    </row>
    <row r="1664" ht="14.25">
      <c r="B1664" s="20"/>
    </row>
    <row r="1665" ht="14.25">
      <c r="B1665" s="20"/>
    </row>
    <row r="1666" ht="14.25">
      <c r="B1666" s="20"/>
    </row>
    <row r="1667" ht="14.25">
      <c r="B1667" s="20"/>
    </row>
    <row r="1668" ht="14.25">
      <c r="B1668" s="20"/>
    </row>
    <row r="1669" ht="14.25">
      <c r="B1669" s="20"/>
    </row>
    <row r="1670" ht="14.25">
      <c r="B1670" s="20"/>
    </row>
    <row r="1671" ht="14.25">
      <c r="B1671" s="20"/>
    </row>
    <row r="1672" ht="14.25">
      <c r="B1672" s="20"/>
    </row>
    <row r="1673" ht="14.25">
      <c r="B1673" s="20"/>
    </row>
    <row r="1674" ht="14.25">
      <c r="B1674" s="20"/>
    </row>
    <row r="1675" ht="14.25">
      <c r="B1675" s="20"/>
    </row>
    <row r="1676" ht="14.25">
      <c r="B1676" s="20"/>
    </row>
    <row r="1677" ht="14.25">
      <c r="B1677" s="20"/>
    </row>
    <row r="1678" ht="14.25">
      <c r="B1678" s="20"/>
    </row>
    <row r="1679" ht="14.25">
      <c r="B1679" s="20"/>
    </row>
    <row r="1680" ht="14.25">
      <c r="B1680" s="20"/>
    </row>
    <row r="1681" ht="14.25">
      <c r="B1681" s="20"/>
    </row>
    <row r="1682" ht="14.25">
      <c r="B1682" s="20"/>
    </row>
    <row r="1683" ht="14.25">
      <c r="B1683" s="20"/>
    </row>
    <row r="1684" ht="14.25">
      <c r="B1684" s="20"/>
    </row>
    <row r="1685" ht="14.25">
      <c r="B1685" s="20"/>
    </row>
    <row r="1686" ht="14.25">
      <c r="B1686" s="20"/>
    </row>
    <row r="1687" ht="14.25">
      <c r="B1687" s="20"/>
    </row>
    <row r="1688" ht="14.25">
      <c r="B1688" s="20"/>
    </row>
    <row r="1689" ht="14.25">
      <c r="B1689" s="20"/>
    </row>
    <row r="1690" ht="14.25">
      <c r="B1690" s="20"/>
    </row>
    <row r="1691" ht="14.25">
      <c r="B1691" s="20"/>
    </row>
    <row r="1692" ht="14.25">
      <c r="B1692" s="20"/>
    </row>
    <row r="1693" ht="14.25">
      <c r="B1693" s="20"/>
    </row>
    <row r="1694" ht="14.25">
      <c r="B1694" s="20"/>
    </row>
    <row r="1695" ht="14.25">
      <c r="B1695" s="20"/>
    </row>
    <row r="1696" ht="14.25">
      <c r="B1696" s="20"/>
    </row>
    <row r="1697" ht="14.25">
      <c r="B1697" s="20"/>
    </row>
    <row r="1698" ht="14.25">
      <c r="B1698" s="20"/>
    </row>
    <row r="1699" ht="14.25">
      <c r="B1699" s="20"/>
    </row>
    <row r="1700" ht="14.25">
      <c r="B1700" s="20"/>
    </row>
    <row r="1701" ht="14.25">
      <c r="B1701" s="20"/>
    </row>
    <row r="1702" ht="14.25">
      <c r="B1702" s="20"/>
    </row>
    <row r="1703" ht="14.25">
      <c r="B1703" s="20"/>
    </row>
    <row r="1704" ht="14.25">
      <c r="B1704" s="20"/>
    </row>
    <row r="1705" ht="14.25">
      <c r="B1705" s="20"/>
    </row>
    <row r="1706" ht="14.25">
      <c r="B1706" s="20"/>
    </row>
    <row r="1707" ht="14.25">
      <c r="B1707" s="20"/>
    </row>
    <row r="1708" ht="14.25">
      <c r="B1708" s="20"/>
    </row>
    <row r="1709" ht="14.25">
      <c r="B1709" s="20"/>
    </row>
    <row r="1710" ht="14.25">
      <c r="B1710" s="20"/>
    </row>
    <row r="1711" ht="14.25">
      <c r="B1711" s="20"/>
    </row>
    <row r="1712" ht="14.25">
      <c r="B1712" s="20"/>
    </row>
    <row r="1713" ht="14.25">
      <c r="B1713" s="20"/>
    </row>
    <row r="1714" ht="14.25">
      <c r="B1714" s="20"/>
    </row>
    <row r="1715" ht="14.25">
      <c r="B1715" s="20"/>
    </row>
    <row r="1716" ht="14.25">
      <c r="B1716" s="20"/>
    </row>
    <row r="1717" ht="14.25">
      <c r="B1717" s="20"/>
    </row>
    <row r="1718" ht="14.25">
      <c r="B1718" s="20"/>
    </row>
    <row r="1719" ht="14.25">
      <c r="B1719" s="20"/>
    </row>
    <row r="1720" ht="14.25">
      <c r="B1720" s="20"/>
    </row>
    <row r="1721" ht="14.25">
      <c r="B1721" s="20"/>
    </row>
    <row r="1722" ht="14.25">
      <c r="B1722" s="20"/>
    </row>
    <row r="1723" ht="14.25">
      <c r="B1723" s="20"/>
    </row>
    <row r="1724" ht="14.25">
      <c r="B1724" s="20"/>
    </row>
    <row r="1725" ht="14.25">
      <c r="B1725" s="20"/>
    </row>
    <row r="1726" ht="14.25">
      <c r="B1726" s="20"/>
    </row>
    <row r="1727" ht="14.25">
      <c r="B1727" s="20"/>
    </row>
    <row r="1728" ht="14.25">
      <c r="B1728" s="20"/>
    </row>
    <row r="1729" ht="14.25">
      <c r="B1729" s="20"/>
    </row>
    <row r="1730" ht="14.25">
      <c r="B1730" s="20"/>
    </row>
    <row r="1731" ht="14.25">
      <c r="B1731" s="20"/>
    </row>
    <row r="1732" ht="14.25">
      <c r="B1732" s="20"/>
    </row>
    <row r="1733" ht="14.25">
      <c r="B1733" s="20"/>
    </row>
    <row r="1734" ht="14.25">
      <c r="B1734" s="20"/>
    </row>
    <row r="1735" ht="14.25">
      <c r="B1735" s="20"/>
    </row>
    <row r="1736" ht="14.25">
      <c r="B1736" s="20"/>
    </row>
    <row r="1737" ht="14.25">
      <c r="B1737" s="20"/>
    </row>
    <row r="1738" ht="14.25">
      <c r="B1738" s="20"/>
    </row>
    <row r="1739" ht="14.25">
      <c r="B1739" s="20"/>
    </row>
    <row r="1740" ht="14.25">
      <c r="B1740" s="20"/>
    </row>
    <row r="1741" ht="14.25">
      <c r="B1741" s="20"/>
    </row>
    <row r="1742" ht="14.25">
      <c r="B1742" s="20"/>
    </row>
    <row r="1743" ht="14.25">
      <c r="B1743" s="20"/>
    </row>
    <row r="1744" ht="14.25">
      <c r="B1744" s="20"/>
    </row>
    <row r="1745" ht="14.25">
      <c r="B1745" s="20"/>
    </row>
    <row r="1746" ht="14.25">
      <c r="B1746" s="20"/>
    </row>
    <row r="1747" ht="14.25">
      <c r="B1747" s="20"/>
    </row>
    <row r="1748" ht="14.25">
      <c r="B1748" s="20"/>
    </row>
    <row r="1749" ht="14.25">
      <c r="B1749" s="20"/>
    </row>
    <row r="1750" ht="14.25">
      <c r="B1750" s="20"/>
    </row>
    <row r="1751" ht="14.25">
      <c r="B1751" s="20"/>
    </row>
    <row r="1752" ht="14.25">
      <c r="B1752" s="20"/>
    </row>
    <row r="1753" ht="14.25">
      <c r="B1753" s="20"/>
    </row>
    <row r="1754" ht="14.25">
      <c r="B1754" s="20"/>
    </row>
    <row r="1755" ht="14.25">
      <c r="B1755" s="20"/>
    </row>
    <row r="1756" ht="14.25">
      <c r="B1756" s="20"/>
    </row>
    <row r="1757" ht="14.25">
      <c r="B1757" s="20"/>
    </row>
    <row r="1758" ht="14.25">
      <c r="B1758" s="20"/>
    </row>
    <row r="1759" ht="14.25">
      <c r="B1759" s="20"/>
    </row>
    <row r="1760" ht="14.25">
      <c r="B1760" s="20"/>
    </row>
    <row r="1761" ht="14.25">
      <c r="B1761" s="20"/>
    </row>
    <row r="1762" ht="14.25">
      <c r="B1762" s="20"/>
    </row>
    <row r="1763" ht="14.25">
      <c r="B1763" s="20"/>
    </row>
    <row r="1764" ht="14.25">
      <c r="B1764" s="20"/>
    </row>
    <row r="1765" ht="14.25">
      <c r="B1765" s="20"/>
    </row>
    <row r="1766" ht="14.25">
      <c r="B1766" s="20"/>
    </row>
    <row r="1767" ht="14.25">
      <c r="B1767" s="20"/>
    </row>
    <row r="1768" ht="14.25">
      <c r="B1768" s="20"/>
    </row>
    <row r="1769" ht="14.25">
      <c r="B1769" s="20"/>
    </row>
    <row r="1770" ht="14.25">
      <c r="B1770" s="20"/>
    </row>
    <row r="1771" ht="14.25">
      <c r="B1771" s="20"/>
    </row>
    <row r="1772" ht="14.25">
      <c r="B1772" s="20"/>
    </row>
    <row r="1773" ht="14.25">
      <c r="B1773" s="20"/>
    </row>
    <row r="1774" ht="14.25">
      <c r="B1774" s="20"/>
    </row>
    <row r="1775" ht="14.25">
      <c r="B1775" s="20"/>
    </row>
    <row r="1776" ht="14.25">
      <c r="B1776" s="20"/>
    </row>
    <row r="1777" ht="14.25">
      <c r="B1777" s="20"/>
    </row>
    <row r="1778" ht="14.25">
      <c r="B1778" s="20"/>
    </row>
    <row r="1779" ht="14.25">
      <c r="B1779" s="20"/>
    </row>
    <row r="1780" ht="14.25">
      <c r="B1780" s="20"/>
    </row>
    <row r="1781" ht="14.25">
      <c r="B1781" s="20"/>
    </row>
    <row r="1782" ht="14.25">
      <c r="B1782" s="20"/>
    </row>
    <row r="1783" ht="14.25">
      <c r="B1783" s="20"/>
    </row>
    <row r="1784" ht="14.25">
      <c r="B1784" s="20"/>
    </row>
    <row r="1785" ht="14.25">
      <c r="B1785" s="20"/>
    </row>
    <row r="1786" ht="14.25">
      <c r="B1786" s="20"/>
    </row>
    <row r="1787" ht="14.25">
      <c r="B1787" s="20"/>
    </row>
  </sheetData>
  <printOptions/>
  <pageMargins left="0.75" right="0.75" top="1" bottom="1" header="0.512" footer="0.512"/>
  <pageSetup orientation="portrait" paperSize="9"/>
  <drawing r:id="rId1"/>
</worksheet>
</file>

<file path=xl/worksheets/sheet10.xml><?xml version="1.0" encoding="utf-8"?>
<worksheet xmlns="http://schemas.openxmlformats.org/spreadsheetml/2006/main" xmlns:r="http://schemas.openxmlformats.org/officeDocument/2006/relationships">
  <dimension ref="A1:M526"/>
  <sheetViews>
    <sheetView zoomScale="75" zoomScaleNormal="75" workbookViewId="0" topLeftCell="A26">
      <selection activeCell="D43" sqref="D43"/>
    </sheetView>
  </sheetViews>
  <sheetFormatPr defaultColWidth="8.796875" defaultRowHeight="15"/>
  <cols>
    <col min="1" max="12" width="10.59765625" style="137" customWidth="1"/>
    <col min="13" max="16384" width="13" style="106" customWidth="1"/>
  </cols>
  <sheetData>
    <row r="1" spans="1:13" ht="56.25" customHeight="1">
      <c r="A1" s="378" t="s">
        <v>127</v>
      </c>
      <c r="B1" s="378"/>
      <c r="C1" s="378"/>
      <c r="D1" s="378"/>
      <c r="E1" s="378"/>
      <c r="F1" s="378"/>
      <c r="G1" s="378"/>
      <c r="H1" s="240"/>
      <c r="I1" s="241"/>
      <c r="J1" s="241"/>
      <c r="K1" s="241"/>
      <c r="L1" s="241"/>
      <c r="M1" s="242"/>
    </row>
    <row r="2" spans="1:13" ht="13.5" customHeight="1">
      <c r="A2" s="241"/>
      <c r="B2" s="241"/>
      <c r="C2" s="243" t="s">
        <v>107</v>
      </c>
      <c r="D2" s="244">
        <v>1</v>
      </c>
      <c r="E2" s="241"/>
      <c r="F2" s="245" t="s">
        <v>108</v>
      </c>
      <c r="G2" s="241"/>
      <c r="H2" s="241"/>
      <c r="I2" s="241"/>
      <c r="J2" s="241"/>
      <c r="K2" s="241"/>
      <c r="L2" s="241"/>
      <c r="M2" s="242"/>
    </row>
    <row r="3" spans="1:13" ht="13.5" customHeight="1">
      <c r="A3" s="241"/>
      <c r="B3" s="245" t="s">
        <v>109</v>
      </c>
      <c r="C3" s="381"/>
      <c r="D3" s="382"/>
      <c r="E3" s="246"/>
      <c r="F3" s="247">
        <v>10</v>
      </c>
      <c r="G3" s="241"/>
      <c r="H3" s="241"/>
      <c r="I3" s="241"/>
      <c r="J3" s="241"/>
      <c r="K3" s="241"/>
      <c r="L3" s="241"/>
      <c r="M3" s="242"/>
    </row>
    <row r="4" spans="1:13" ht="13.5" customHeight="1">
      <c r="A4" s="248" t="s">
        <v>110</v>
      </c>
      <c r="B4" s="248" t="s">
        <v>178</v>
      </c>
      <c r="C4" s="248" t="s">
        <v>179</v>
      </c>
      <c r="D4" s="248" t="s">
        <v>111</v>
      </c>
      <c r="E4" s="249" t="s">
        <v>180</v>
      </c>
      <c r="F4" s="248" t="s">
        <v>181</v>
      </c>
      <c r="G4" s="250" t="s">
        <v>182</v>
      </c>
      <c r="H4" s="241"/>
      <c r="I4" s="241"/>
      <c r="J4" s="241"/>
      <c r="K4" s="241"/>
      <c r="L4" s="241"/>
      <c r="M4" s="242"/>
    </row>
    <row r="5" spans="1:13" ht="13.5" customHeight="1">
      <c r="A5" s="245">
        <v>0</v>
      </c>
      <c r="B5" s="250">
        <v>1</v>
      </c>
      <c r="C5" s="251"/>
      <c r="D5" s="252"/>
      <c r="E5" s="253"/>
      <c r="F5" s="254"/>
      <c r="G5" s="254">
        <f aca="true" t="shared" si="0" ref="G5:G40">E5*F5</f>
        <v>0</v>
      </c>
      <c r="H5" s="241"/>
      <c r="I5" s="241"/>
      <c r="J5" s="241"/>
      <c r="K5" s="241"/>
      <c r="L5" s="241"/>
      <c r="M5" s="242"/>
    </row>
    <row r="6" spans="1:13" ht="13.5" customHeight="1">
      <c r="A6" s="245">
        <v>10</v>
      </c>
      <c r="B6" s="250">
        <v>2</v>
      </c>
      <c r="C6" s="251"/>
      <c r="D6" s="252"/>
      <c r="E6" s="253"/>
      <c r="F6" s="254"/>
      <c r="G6" s="254">
        <f t="shared" si="0"/>
        <v>0</v>
      </c>
      <c r="H6" s="241"/>
      <c r="I6" s="241"/>
      <c r="J6" s="241"/>
      <c r="K6" s="241"/>
      <c r="L6" s="241"/>
      <c r="M6" s="242"/>
    </row>
    <row r="7" spans="1:13" ht="13.5" customHeight="1">
      <c r="A7" s="245">
        <v>20</v>
      </c>
      <c r="B7" s="250">
        <v>3</v>
      </c>
      <c r="C7" s="251"/>
      <c r="D7" s="252"/>
      <c r="E7" s="253"/>
      <c r="F7" s="254"/>
      <c r="G7" s="254">
        <f t="shared" si="0"/>
        <v>0</v>
      </c>
      <c r="H7" s="241"/>
      <c r="I7" s="241"/>
      <c r="J7" s="241"/>
      <c r="K7" s="241"/>
      <c r="L7" s="241"/>
      <c r="M7" s="242"/>
    </row>
    <row r="8" spans="1:13" ht="13.5" customHeight="1">
      <c r="A8" s="245">
        <v>30</v>
      </c>
      <c r="B8" s="250">
        <v>4</v>
      </c>
      <c r="C8" s="251"/>
      <c r="D8" s="252"/>
      <c r="E8" s="253"/>
      <c r="F8" s="254"/>
      <c r="G8" s="254">
        <f t="shared" si="0"/>
        <v>0</v>
      </c>
      <c r="H8" s="241"/>
      <c r="I8" s="241"/>
      <c r="J8" s="241"/>
      <c r="K8" s="241"/>
      <c r="L8" s="241"/>
      <c r="M8" s="242"/>
    </row>
    <row r="9" spans="1:13" ht="13.5" customHeight="1">
      <c r="A9" s="245">
        <v>40</v>
      </c>
      <c r="B9" s="250">
        <v>5</v>
      </c>
      <c r="C9" s="251"/>
      <c r="D9" s="252"/>
      <c r="E9" s="253"/>
      <c r="F9" s="254"/>
      <c r="G9" s="254">
        <f t="shared" si="0"/>
        <v>0</v>
      </c>
      <c r="H9" s="241"/>
      <c r="I9" s="241"/>
      <c r="J9" s="241"/>
      <c r="K9" s="241"/>
      <c r="L9" s="241"/>
      <c r="M9" s="242"/>
    </row>
    <row r="10" spans="1:13" ht="13.5" customHeight="1">
      <c r="A10" s="245">
        <v>50</v>
      </c>
      <c r="B10" s="250">
        <v>6</v>
      </c>
      <c r="C10" s="251"/>
      <c r="D10" s="252"/>
      <c r="E10" s="253"/>
      <c r="F10" s="254"/>
      <c r="G10" s="254">
        <f t="shared" si="0"/>
        <v>0</v>
      </c>
      <c r="H10" s="241"/>
      <c r="I10" s="241"/>
      <c r="J10" s="241"/>
      <c r="K10" s="241"/>
      <c r="L10" s="241"/>
      <c r="M10" s="242"/>
    </row>
    <row r="11" spans="1:13" ht="13.5" customHeight="1">
      <c r="A11" s="245">
        <v>60</v>
      </c>
      <c r="B11" s="250">
        <v>7</v>
      </c>
      <c r="C11" s="251"/>
      <c r="D11" s="252"/>
      <c r="E11" s="253"/>
      <c r="F11" s="254"/>
      <c r="G11" s="254">
        <f t="shared" si="0"/>
        <v>0</v>
      </c>
      <c r="H11" s="241"/>
      <c r="I11" s="241"/>
      <c r="J11" s="241"/>
      <c r="K11" s="241"/>
      <c r="L11" s="241"/>
      <c r="M11" s="242"/>
    </row>
    <row r="12" spans="1:13" ht="13.5" customHeight="1">
      <c r="A12" s="245">
        <v>70</v>
      </c>
      <c r="B12" s="250">
        <v>8</v>
      </c>
      <c r="C12" s="251"/>
      <c r="D12" s="252"/>
      <c r="E12" s="253"/>
      <c r="F12" s="254"/>
      <c r="G12" s="254">
        <f t="shared" si="0"/>
        <v>0</v>
      </c>
      <c r="H12" s="241"/>
      <c r="I12" s="241"/>
      <c r="J12" s="241"/>
      <c r="K12" s="241"/>
      <c r="L12" s="241"/>
      <c r="M12" s="242"/>
    </row>
    <row r="13" spans="1:13" ht="13.5" customHeight="1">
      <c r="A13" s="245">
        <v>80</v>
      </c>
      <c r="B13" s="250">
        <v>9</v>
      </c>
      <c r="C13" s="251"/>
      <c r="D13" s="252"/>
      <c r="E13" s="253"/>
      <c r="F13" s="254"/>
      <c r="G13" s="254">
        <f t="shared" si="0"/>
        <v>0</v>
      </c>
      <c r="H13" s="241"/>
      <c r="I13" s="241"/>
      <c r="J13" s="241"/>
      <c r="K13" s="241"/>
      <c r="L13" s="241"/>
      <c r="M13" s="242"/>
    </row>
    <row r="14" spans="1:13" ht="13.5" customHeight="1">
      <c r="A14" s="245">
        <v>90</v>
      </c>
      <c r="B14" s="250">
        <v>10</v>
      </c>
      <c r="C14" s="251"/>
      <c r="D14" s="252"/>
      <c r="E14" s="253"/>
      <c r="F14" s="254"/>
      <c r="G14" s="254">
        <f t="shared" si="0"/>
        <v>0</v>
      </c>
      <c r="H14" s="241"/>
      <c r="I14" s="241"/>
      <c r="J14" s="241"/>
      <c r="K14" s="241"/>
      <c r="L14" s="241"/>
      <c r="M14" s="242"/>
    </row>
    <row r="15" spans="1:13" ht="13.5" customHeight="1">
      <c r="A15" s="245">
        <v>100</v>
      </c>
      <c r="B15" s="250">
        <v>11</v>
      </c>
      <c r="C15" s="251"/>
      <c r="D15" s="252"/>
      <c r="E15" s="253"/>
      <c r="F15" s="254"/>
      <c r="G15" s="254">
        <f t="shared" si="0"/>
        <v>0</v>
      </c>
      <c r="H15" s="241"/>
      <c r="I15" s="241"/>
      <c r="J15" s="241"/>
      <c r="K15" s="241"/>
      <c r="L15" s="241"/>
      <c r="M15" s="242"/>
    </row>
    <row r="16" spans="1:13" ht="13.5" customHeight="1">
      <c r="A16" s="245">
        <v>110</v>
      </c>
      <c r="B16" s="250">
        <v>12</v>
      </c>
      <c r="C16" s="251"/>
      <c r="D16" s="252"/>
      <c r="E16" s="253"/>
      <c r="F16" s="254"/>
      <c r="G16" s="254">
        <f t="shared" si="0"/>
        <v>0</v>
      </c>
      <c r="H16" s="241"/>
      <c r="I16" s="241"/>
      <c r="J16" s="241"/>
      <c r="K16" s="241"/>
      <c r="L16" s="241"/>
      <c r="M16" s="242"/>
    </row>
    <row r="17" spans="1:13" ht="13.5" customHeight="1">
      <c r="A17" s="245">
        <v>120</v>
      </c>
      <c r="B17" s="250">
        <v>13</v>
      </c>
      <c r="C17" s="251"/>
      <c r="D17" s="252"/>
      <c r="E17" s="253"/>
      <c r="F17" s="254"/>
      <c r="G17" s="254">
        <f t="shared" si="0"/>
        <v>0</v>
      </c>
      <c r="H17" s="241"/>
      <c r="I17" s="241"/>
      <c r="J17" s="241"/>
      <c r="K17" s="241"/>
      <c r="L17" s="241"/>
      <c r="M17" s="242"/>
    </row>
    <row r="18" spans="1:13" ht="13.5" customHeight="1">
      <c r="A18" s="245">
        <v>130</v>
      </c>
      <c r="B18" s="250">
        <v>14</v>
      </c>
      <c r="C18" s="251"/>
      <c r="D18" s="252"/>
      <c r="E18" s="253"/>
      <c r="F18" s="254"/>
      <c r="G18" s="254">
        <f t="shared" si="0"/>
        <v>0</v>
      </c>
      <c r="H18" s="241"/>
      <c r="I18" s="241"/>
      <c r="J18" s="241"/>
      <c r="K18" s="241"/>
      <c r="L18" s="241"/>
      <c r="M18" s="242"/>
    </row>
    <row r="19" spans="1:13" ht="13.5" customHeight="1">
      <c r="A19" s="245">
        <v>140</v>
      </c>
      <c r="B19" s="250">
        <v>15</v>
      </c>
      <c r="C19" s="251"/>
      <c r="D19" s="252"/>
      <c r="E19" s="253"/>
      <c r="F19" s="254"/>
      <c r="G19" s="254">
        <f t="shared" si="0"/>
        <v>0</v>
      </c>
      <c r="H19" s="241"/>
      <c r="I19" s="241"/>
      <c r="J19" s="241"/>
      <c r="K19" s="241"/>
      <c r="L19" s="241"/>
      <c r="M19" s="242"/>
    </row>
    <row r="20" spans="1:13" ht="13.5" customHeight="1">
      <c r="A20" s="245">
        <v>150</v>
      </c>
      <c r="B20" s="250">
        <v>16</v>
      </c>
      <c r="C20" s="251"/>
      <c r="D20" s="252"/>
      <c r="E20" s="253"/>
      <c r="F20" s="254"/>
      <c r="G20" s="254">
        <f t="shared" si="0"/>
        <v>0</v>
      </c>
      <c r="H20" s="241"/>
      <c r="I20" s="241"/>
      <c r="J20" s="241"/>
      <c r="K20" s="241"/>
      <c r="L20" s="241"/>
      <c r="M20" s="242"/>
    </row>
    <row r="21" spans="1:13" ht="13.5" customHeight="1">
      <c r="A21" s="245">
        <v>160</v>
      </c>
      <c r="B21" s="250">
        <v>17</v>
      </c>
      <c r="C21" s="251"/>
      <c r="D21" s="252"/>
      <c r="E21" s="253"/>
      <c r="F21" s="254"/>
      <c r="G21" s="254">
        <f t="shared" si="0"/>
        <v>0</v>
      </c>
      <c r="H21" s="241"/>
      <c r="I21" s="241"/>
      <c r="J21" s="241"/>
      <c r="K21" s="241"/>
      <c r="L21" s="241"/>
      <c r="M21" s="242"/>
    </row>
    <row r="22" spans="1:13" ht="13.5" customHeight="1">
      <c r="A22" s="245">
        <v>170</v>
      </c>
      <c r="B22" s="250">
        <v>18</v>
      </c>
      <c r="C22" s="251"/>
      <c r="D22" s="252"/>
      <c r="E22" s="253"/>
      <c r="F22" s="254"/>
      <c r="G22" s="254">
        <f t="shared" si="0"/>
        <v>0</v>
      </c>
      <c r="H22" s="241"/>
      <c r="I22" s="241"/>
      <c r="J22" s="241"/>
      <c r="K22" s="241"/>
      <c r="L22" s="241"/>
      <c r="M22" s="242"/>
    </row>
    <row r="23" spans="1:13" ht="13.5" customHeight="1">
      <c r="A23" s="245">
        <v>180</v>
      </c>
      <c r="B23" s="250">
        <v>19</v>
      </c>
      <c r="C23" s="251"/>
      <c r="D23" s="252"/>
      <c r="E23" s="253"/>
      <c r="F23" s="254"/>
      <c r="G23" s="254">
        <f t="shared" si="0"/>
        <v>0</v>
      </c>
      <c r="H23" s="255" t="s">
        <v>183</v>
      </c>
      <c r="I23" s="256" t="s">
        <v>111</v>
      </c>
      <c r="J23" s="257" t="s">
        <v>180</v>
      </c>
      <c r="K23" s="256" t="s">
        <v>181</v>
      </c>
      <c r="L23" s="255" t="s">
        <v>182</v>
      </c>
      <c r="M23" s="242"/>
    </row>
    <row r="24" spans="1:13" ht="13.5" customHeight="1">
      <c r="A24" s="245">
        <v>190</v>
      </c>
      <c r="B24" s="250">
        <v>20</v>
      </c>
      <c r="C24" s="251"/>
      <c r="D24" s="252"/>
      <c r="E24" s="253"/>
      <c r="F24" s="254"/>
      <c r="G24" s="254">
        <f t="shared" si="0"/>
        <v>0</v>
      </c>
      <c r="H24" s="251"/>
      <c r="I24" s="252"/>
      <c r="J24" s="253"/>
      <c r="K24" s="254"/>
      <c r="L24" s="254"/>
      <c r="M24" s="242"/>
    </row>
    <row r="25" spans="1:13" ht="13.5" customHeight="1">
      <c r="A25" s="245">
        <v>200</v>
      </c>
      <c r="B25" s="250">
        <v>21</v>
      </c>
      <c r="C25" s="251"/>
      <c r="D25" s="252"/>
      <c r="E25" s="253"/>
      <c r="F25" s="254"/>
      <c r="G25" s="254">
        <f t="shared" si="0"/>
        <v>0</v>
      </c>
      <c r="H25" s="251"/>
      <c r="I25" s="252"/>
      <c r="J25" s="253"/>
      <c r="K25" s="254"/>
      <c r="L25" s="254"/>
      <c r="M25" s="242"/>
    </row>
    <row r="26" spans="1:13" ht="13.5" customHeight="1">
      <c r="A26" s="245">
        <v>210</v>
      </c>
      <c r="B26" s="250">
        <v>22</v>
      </c>
      <c r="C26" s="251"/>
      <c r="D26" s="252"/>
      <c r="E26" s="253"/>
      <c r="F26" s="254"/>
      <c r="G26" s="254">
        <f t="shared" si="0"/>
        <v>0</v>
      </c>
      <c r="H26" s="251"/>
      <c r="I26" s="252"/>
      <c r="J26" s="253"/>
      <c r="K26" s="254"/>
      <c r="L26" s="254"/>
      <c r="M26" s="242"/>
    </row>
    <row r="27" spans="1:13" ht="13.5" customHeight="1">
      <c r="A27" s="245">
        <v>220</v>
      </c>
      <c r="B27" s="250">
        <v>23</v>
      </c>
      <c r="C27" s="251"/>
      <c r="D27" s="252"/>
      <c r="E27" s="253"/>
      <c r="F27" s="254"/>
      <c r="G27" s="254">
        <f t="shared" si="0"/>
        <v>0</v>
      </c>
      <c r="H27" s="251"/>
      <c r="I27" s="252"/>
      <c r="J27" s="253"/>
      <c r="K27" s="254"/>
      <c r="L27" s="254"/>
      <c r="M27" s="242"/>
    </row>
    <row r="28" spans="1:13" ht="13.5" customHeight="1">
      <c r="A28" s="245">
        <v>230</v>
      </c>
      <c r="B28" s="250">
        <v>24</v>
      </c>
      <c r="C28" s="251"/>
      <c r="D28" s="252"/>
      <c r="E28" s="253"/>
      <c r="F28" s="254"/>
      <c r="G28" s="254">
        <f t="shared" si="0"/>
        <v>0</v>
      </c>
      <c r="H28" s="251"/>
      <c r="I28" s="252"/>
      <c r="J28" s="253"/>
      <c r="K28" s="254"/>
      <c r="L28" s="254"/>
      <c r="M28" s="242"/>
    </row>
    <row r="29" spans="1:13" ht="13.5" customHeight="1">
      <c r="A29" s="245">
        <v>240</v>
      </c>
      <c r="B29" s="250">
        <v>25</v>
      </c>
      <c r="C29" s="251"/>
      <c r="D29" s="252"/>
      <c r="E29" s="253"/>
      <c r="F29" s="254"/>
      <c r="G29" s="254">
        <f t="shared" si="0"/>
        <v>0</v>
      </c>
      <c r="H29" s="251"/>
      <c r="I29" s="252"/>
      <c r="J29" s="253"/>
      <c r="K29" s="254"/>
      <c r="L29" s="254"/>
      <c r="M29" s="242"/>
    </row>
    <row r="30" spans="1:13" ht="13.5" customHeight="1">
      <c r="A30" s="245">
        <v>250</v>
      </c>
      <c r="B30" s="250">
        <v>26</v>
      </c>
      <c r="C30" s="258"/>
      <c r="D30" s="252"/>
      <c r="E30" s="253"/>
      <c r="F30" s="254"/>
      <c r="G30" s="254">
        <f t="shared" si="0"/>
        <v>0</v>
      </c>
      <c r="H30" s="251"/>
      <c r="I30" s="252"/>
      <c r="J30" s="253"/>
      <c r="K30" s="254"/>
      <c r="L30" s="254"/>
      <c r="M30" s="242"/>
    </row>
    <row r="31" spans="1:13" ht="13.5" customHeight="1">
      <c r="A31" s="245">
        <v>260</v>
      </c>
      <c r="B31" s="250">
        <v>27</v>
      </c>
      <c r="C31" s="258"/>
      <c r="D31" s="252"/>
      <c r="E31" s="253"/>
      <c r="F31" s="254"/>
      <c r="G31" s="254">
        <f t="shared" si="0"/>
        <v>0</v>
      </c>
      <c r="H31" s="251"/>
      <c r="I31" s="252"/>
      <c r="J31" s="253"/>
      <c r="K31" s="254"/>
      <c r="L31" s="254"/>
      <c r="M31" s="242"/>
    </row>
    <row r="32" spans="1:13" ht="13.5" customHeight="1">
      <c r="A32" s="245">
        <v>270</v>
      </c>
      <c r="B32" s="250">
        <v>28</v>
      </c>
      <c r="C32" s="258"/>
      <c r="D32" s="252"/>
      <c r="E32" s="253"/>
      <c r="F32" s="254"/>
      <c r="G32" s="254">
        <f t="shared" si="0"/>
        <v>0</v>
      </c>
      <c r="H32" s="259" t="s">
        <v>112</v>
      </c>
      <c r="I32" s="252">
        <f>SUM(I24:I31)</f>
        <v>0</v>
      </c>
      <c r="J32" s="254">
        <f>SUM(J24:J31)</f>
        <v>0</v>
      </c>
      <c r="K32" s="254">
        <f>SUM(K24:K31)</f>
        <v>0</v>
      </c>
      <c r="L32" s="254">
        <f>SUM(L24:L31)</f>
        <v>0</v>
      </c>
      <c r="M32" s="242"/>
    </row>
    <row r="33" spans="1:13" ht="13.5" customHeight="1">
      <c r="A33" s="245">
        <v>280</v>
      </c>
      <c r="B33" s="250">
        <v>29</v>
      </c>
      <c r="C33" s="258"/>
      <c r="D33" s="252"/>
      <c r="E33" s="253"/>
      <c r="F33" s="254"/>
      <c r="G33" s="254">
        <f t="shared" si="0"/>
        <v>0</v>
      </c>
      <c r="H33" s="245" t="s">
        <v>113</v>
      </c>
      <c r="I33" s="252" t="e">
        <f>AVERAGE(I24:I31)</f>
        <v>#DIV/0!</v>
      </c>
      <c r="J33" s="254" t="e">
        <f>AVERAGE(J24:J31)</f>
        <v>#DIV/0!</v>
      </c>
      <c r="K33" s="254" t="e">
        <f>AVERAGE(K24:K31)</f>
        <v>#DIV/0!</v>
      </c>
      <c r="L33" s="254" t="e">
        <f>AVERAGE(L24:L31)</f>
        <v>#DIV/0!</v>
      </c>
      <c r="M33" s="242"/>
    </row>
    <row r="34" spans="1:13" ht="13.5" customHeight="1">
      <c r="A34" s="245">
        <v>290</v>
      </c>
      <c r="B34" s="250">
        <v>30</v>
      </c>
      <c r="C34" s="258"/>
      <c r="D34" s="252"/>
      <c r="E34" s="253"/>
      <c r="F34" s="254"/>
      <c r="G34" s="254">
        <f t="shared" si="0"/>
        <v>0</v>
      </c>
      <c r="H34" s="241"/>
      <c r="I34" s="241"/>
      <c r="J34" s="379" t="s">
        <v>184</v>
      </c>
      <c r="K34" s="380"/>
      <c r="L34" s="261" t="e">
        <f>L32/J32</f>
        <v>#DIV/0!</v>
      </c>
      <c r="M34" s="242"/>
    </row>
    <row r="35" spans="1:13" ht="13.5" customHeight="1">
      <c r="A35" s="245">
        <v>300</v>
      </c>
      <c r="B35" s="250">
        <v>31</v>
      </c>
      <c r="C35" s="258"/>
      <c r="D35" s="252"/>
      <c r="E35" s="253"/>
      <c r="F35" s="254"/>
      <c r="G35" s="254">
        <f t="shared" si="0"/>
        <v>0</v>
      </c>
      <c r="H35" s="250" t="s">
        <v>185</v>
      </c>
      <c r="I35" s="245" t="s">
        <v>111</v>
      </c>
      <c r="J35" s="260" t="s">
        <v>180</v>
      </c>
      <c r="K35" s="245" t="s">
        <v>181</v>
      </c>
      <c r="L35" s="250" t="s">
        <v>182</v>
      </c>
      <c r="M35" s="242"/>
    </row>
    <row r="36" spans="1:13" ht="13.5" customHeight="1">
      <c r="A36" s="245">
        <v>310</v>
      </c>
      <c r="B36" s="250">
        <v>32</v>
      </c>
      <c r="C36" s="258"/>
      <c r="D36" s="252"/>
      <c r="E36" s="253"/>
      <c r="F36" s="254"/>
      <c r="G36" s="254">
        <f t="shared" si="0"/>
        <v>0</v>
      </c>
      <c r="H36" s="251"/>
      <c r="I36" s="252"/>
      <c r="J36" s="253"/>
      <c r="K36" s="254"/>
      <c r="L36" s="254"/>
      <c r="M36" s="242"/>
    </row>
    <row r="37" spans="1:13" ht="13.5" customHeight="1">
      <c r="A37" s="245">
        <v>320</v>
      </c>
      <c r="B37" s="250">
        <v>33</v>
      </c>
      <c r="C37" s="258"/>
      <c r="D37" s="252"/>
      <c r="E37" s="253"/>
      <c r="F37" s="254"/>
      <c r="G37" s="254">
        <f t="shared" si="0"/>
        <v>0</v>
      </c>
      <c r="H37" s="251"/>
      <c r="I37" s="252"/>
      <c r="J37" s="253"/>
      <c r="K37" s="254"/>
      <c r="L37" s="254"/>
      <c r="M37" s="242"/>
    </row>
    <row r="38" spans="1:13" ht="13.5" customHeight="1">
      <c r="A38" s="245">
        <v>330</v>
      </c>
      <c r="B38" s="250">
        <v>34</v>
      </c>
      <c r="C38" s="258"/>
      <c r="D38" s="252"/>
      <c r="E38" s="253"/>
      <c r="F38" s="254"/>
      <c r="G38" s="254">
        <f t="shared" si="0"/>
        <v>0</v>
      </c>
      <c r="H38" s="251"/>
      <c r="I38" s="252"/>
      <c r="J38" s="253"/>
      <c r="K38" s="254"/>
      <c r="L38" s="254"/>
      <c r="M38" s="242"/>
    </row>
    <row r="39" spans="1:13" ht="13.5" customHeight="1">
      <c r="A39" s="245">
        <v>340</v>
      </c>
      <c r="B39" s="250">
        <v>35</v>
      </c>
      <c r="C39" s="258"/>
      <c r="D39" s="252"/>
      <c r="E39" s="253"/>
      <c r="F39" s="254"/>
      <c r="G39" s="254">
        <f t="shared" si="0"/>
        <v>0</v>
      </c>
      <c r="H39" s="251"/>
      <c r="I39" s="252"/>
      <c r="J39" s="253"/>
      <c r="K39" s="254"/>
      <c r="L39" s="254"/>
      <c r="M39" s="242"/>
    </row>
    <row r="40" spans="1:13" ht="13.5" customHeight="1">
      <c r="A40" s="245">
        <v>350</v>
      </c>
      <c r="B40" s="250">
        <v>36</v>
      </c>
      <c r="C40" s="258"/>
      <c r="D40" s="252"/>
      <c r="E40" s="253"/>
      <c r="F40" s="254"/>
      <c r="G40" s="254">
        <f t="shared" si="0"/>
        <v>0</v>
      </c>
      <c r="H40" s="251"/>
      <c r="I40" s="252"/>
      <c r="J40" s="253"/>
      <c r="K40" s="254"/>
      <c r="L40" s="254"/>
      <c r="M40" s="242"/>
    </row>
    <row r="41" spans="1:13" ht="13.5" customHeight="1">
      <c r="A41" s="241"/>
      <c r="B41" s="241"/>
      <c r="C41" s="259" t="s">
        <v>112</v>
      </c>
      <c r="D41" s="252"/>
      <c r="E41" s="262"/>
      <c r="F41" s="254"/>
      <c r="G41" s="263">
        <f>SUM(G5:G40)</f>
        <v>0</v>
      </c>
      <c r="H41" s="251"/>
      <c r="I41" s="252"/>
      <c r="J41" s="253"/>
      <c r="K41" s="254"/>
      <c r="L41" s="254"/>
      <c r="M41" s="242"/>
    </row>
    <row r="42" spans="1:13" ht="13.5" customHeight="1">
      <c r="A42" s="264" t="s">
        <v>114</v>
      </c>
      <c r="B42" s="265">
        <f>100</f>
        <v>100</v>
      </c>
      <c r="C42" s="245" t="s">
        <v>113</v>
      </c>
      <c r="D42" s="254" t="e">
        <f>AVERAGE(D5:D40)</f>
        <v>#DIV/0!</v>
      </c>
      <c r="E42" s="254" t="e">
        <f>AVERAGE(E5:E40)</f>
        <v>#DIV/0!</v>
      </c>
      <c r="F42" s="254" t="e">
        <f>(-0.000000000003360809*$F$3^5+0.0000000002540902*$F$3^4-0.000000002456194*$F$3^3-0.0000002067619*$F$3^2+0.000004820551*$F$3-0.000007657376)*D42^3+(0.000000000208408*$F$3^5-0.00000001777884*$F$3^4+0.0000003522008*$F$3^3+0.000006246457*$F$3^2-0.0002267224*$F$3+0.0003763911)*D42^2+(-0.000000004311469*$F$3^5+0.0000004105718*$F$3^4-0.00001147686*$F$3^3+0.000004390074*$F$3^2+0.003425562*$F$3-0.006154337)*D42+(0.00000003842996*$F$3^5-0.000004265587*$F$3^4+0.0001665446*$F$3^3-0.002189821*$F$3^2-0.0263765*$F$3+1.053741)</f>
        <v>#DIV/0!</v>
      </c>
      <c r="G42" s="254">
        <f>AVERAGE(G5:G40)</f>
        <v>0</v>
      </c>
      <c r="H42" s="251"/>
      <c r="I42" s="252"/>
      <c r="J42" s="253"/>
      <c r="K42" s="254"/>
      <c r="L42" s="254"/>
      <c r="M42" s="242"/>
    </row>
    <row r="43" spans="1:13" ht="13.5" customHeight="1">
      <c r="A43" s="266" t="s">
        <v>115</v>
      </c>
      <c r="B43" s="265">
        <v>100</v>
      </c>
      <c r="C43" s="241"/>
      <c r="D43" s="241"/>
      <c r="E43" s="379" t="s">
        <v>186</v>
      </c>
      <c r="F43" s="380"/>
      <c r="G43" s="261" t="e">
        <f>G41/E41</f>
        <v>#DIV/0!</v>
      </c>
      <c r="H43" s="259" t="s">
        <v>112</v>
      </c>
      <c r="I43" s="252">
        <f>SUM(I36:I42)</f>
        <v>0</v>
      </c>
      <c r="J43" s="254">
        <f>SUM(J36:J42)</f>
        <v>0</v>
      </c>
      <c r="K43" s="254">
        <f>SUM(K36:K42)</f>
        <v>0</v>
      </c>
      <c r="L43" s="254">
        <f>SUM(L36:L42)</f>
        <v>0</v>
      </c>
      <c r="M43" s="242"/>
    </row>
    <row r="44" spans="1:13" ht="13.5" customHeight="1">
      <c r="A44" s="267" t="s">
        <v>116</v>
      </c>
      <c r="B44" s="268">
        <f>(B42/B43)^2</f>
        <v>1</v>
      </c>
      <c r="C44" s="241"/>
      <c r="D44" s="241"/>
      <c r="E44" s="241"/>
      <c r="F44" s="241"/>
      <c r="G44" s="241"/>
      <c r="H44" s="245" t="s">
        <v>113</v>
      </c>
      <c r="I44" s="252" t="e">
        <f>AVERAGE(I36:I42)</f>
        <v>#DIV/0!</v>
      </c>
      <c r="J44" s="254" t="e">
        <f>AVERAGE(J36:J42)</f>
        <v>#DIV/0!</v>
      </c>
      <c r="K44" s="254" t="e">
        <f>AVERAGE(K36:K42)</f>
        <v>#DIV/0!</v>
      </c>
      <c r="L44" s="254" t="e">
        <f>AVERAGE(L36:L42)</f>
        <v>#DIV/0!</v>
      </c>
      <c r="M44" s="242"/>
    </row>
    <row r="45" spans="1:13" ht="13.5" customHeight="1">
      <c r="A45" s="241"/>
      <c r="B45" s="241"/>
      <c r="C45" s="241"/>
      <c r="D45" s="241"/>
      <c r="E45" s="241"/>
      <c r="F45" s="241"/>
      <c r="G45" s="241"/>
      <c r="H45" s="241"/>
      <c r="I45" s="241"/>
      <c r="J45" s="379" t="s">
        <v>184</v>
      </c>
      <c r="K45" s="380"/>
      <c r="L45" s="261" t="e">
        <f>L43/J43</f>
        <v>#DIV/0!</v>
      </c>
      <c r="M45" s="242"/>
    </row>
    <row r="46" spans="1:13" ht="13.5" customHeight="1">
      <c r="A46" s="269"/>
      <c r="B46" s="159" t="s">
        <v>117</v>
      </c>
      <c r="C46" s="245" t="s">
        <v>118</v>
      </c>
      <c r="D46" s="270">
        <v>20</v>
      </c>
      <c r="E46" s="241" t="s">
        <v>187</v>
      </c>
      <c r="F46" s="245" t="s">
        <v>188</v>
      </c>
      <c r="G46" s="271" t="e">
        <f>IF($H$24="",$G$43,($G$41-$L$32+$L$43)/($E41-$J$32+$J$43))</f>
        <v>#DIV/0!</v>
      </c>
      <c r="H46" s="241"/>
      <c r="I46" s="241"/>
      <c r="J46" s="241"/>
      <c r="K46" s="241"/>
      <c r="L46" s="241"/>
      <c r="M46" s="242"/>
    </row>
    <row r="47" spans="1:13" ht="13.5" customHeight="1">
      <c r="A47" s="159" t="s">
        <v>189</v>
      </c>
      <c r="B47" s="272">
        <v>3.5</v>
      </c>
      <c r="C47" s="245" t="s">
        <v>119</v>
      </c>
      <c r="D47" s="270">
        <v>20</v>
      </c>
      <c r="E47" s="241" t="s">
        <v>187</v>
      </c>
      <c r="F47" s="245" t="s">
        <v>190</v>
      </c>
      <c r="G47" s="273">
        <v>1</v>
      </c>
      <c r="H47" s="241"/>
      <c r="I47" s="241"/>
      <c r="J47" s="241"/>
      <c r="K47" s="241"/>
      <c r="L47" s="241"/>
      <c r="M47" s="242"/>
    </row>
    <row r="48" spans="1:13" ht="13.5" customHeight="1">
      <c r="A48" s="159" t="s">
        <v>191</v>
      </c>
      <c r="B48" s="272">
        <v>4</v>
      </c>
      <c r="C48" s="245" t="s">
        <v>120</v>
      </c>
      <c r="D48" s="245">
        <v>1.7</v>
      </c>
      <c r="E48" s="241"/>
      <c r="F48" s="245" t="s">
        <v>192</v>
      </c>
      <c r="G48" s="273">
        <v>1</v>
      </c>
      <c r="H48" s="241"/>
      <c r="I48" s="241"/>
      <c r="J48" s="241"/>
      <c r="K48" s="241"/>
      <c r="L48" s="241"/>
      <c r="M48" s="242"/>
    </row>
    <row r="49" spans="1:13" ht="13.5" customHeight="1">
      <c r="A49" s="159" t="s">
        <v>193</v>
      </c>
      <c r="B49" s="274">
        <f>SQRT(B47^2+B48^2)</f>
        <v>5.315072906367325</v>
      </c>
      <c r="C49" s="245" t="s">
        <v>121</v>
      </c>
      <c r="D49" s="275">
        <f>((1+D48)*D46*D47)/(D48*D46+D47)</f>
        <v>20</v>
      </c>
      <c r="E49" s="241" t="s">
        <v>64</v>
      </c>
      <c r="F49" s="245" t="s">
        <v>194</v>
      </c>
      <c r="G49" s="273">
        <v>1</v>
      </c>
      <c r="H49" s="276" t="s">
        <v>195</v>
      </c>
      <c r="I49" s="241"/>
      <c r="J49" s="241"/>
      <c r="K49" s="241"/>
      <c r="L49" s="241"/>
      <c r="M49" s="242"/>
    </row>
    <row r="50" spans="1:13" ht="13.5" customHeight="1">
      <c r="A50" s="159" t="s">
        <v>122</v>
      </c>
      <c r="B50" s="277">
        <f>(100/SQRT(100^2+B49^2))^2</f>
        <v>0.9971829581432451</v>
      </c>
      <c r="C50" s="245" t="s">
        <v>196</v>
      </c>
      <c r="D50" s="271"/>
      <c r="E50" s="241"/>
      <c r="F50" s="245" t="s">
        <v>197</v>
      </c>
      <c r="G50" s="270">
        <v>100</v>
      </c>
      <c r="H50" s="241"/>
      <c r="I50" s="241"/>
      <c r="J50" s="241"/>
      <c r="K50" s="241"/>
      <c r="L50" s="241"/>
      <c r="M50" s="242"/>
    </row>
    <row r="51" spans="1:13" ht="13.5" customHeight="1">
      <c r="A51" s="159" t="s">
        <v>123</v>
      </c>
      <c r="B51" s="278"/>
      <c r="C51" s="250" t="s">
        <v>124</v>
      </c>
      <c r="D51" s="271"/>
      <c r="E51" s="241"/>
      <c r="F51" s="245" t="s">
        <v>125</v>
      </c>
      <c r="G51" s="279"/>
      <c r="H51" s="241"/>
      <c r="I51" s="241"/>
      <c r="J51" s="241"/>
      <c r="K51" s="241"/>
      <c r="L51" s="241"/>
      <c r="M51" s="242"/>
    </row>
    <row r="52" spans="1:13" ht="13.5">
      <c r="A52" s="242"/>
      <c r="B52" s="242"/>
      <c r="C52" s="242"/>
      <c r="D52" s="242"/>
      <c r="E52" s="242"/>
      <c r="F52" s="242"/>
      <c r="G52" s="242"/>
      <c r="H52" s="242"/>
      <c r="I52" s="242"/>
      <c r="J52" s="242"/>
      <c r="K52" s="242"/>
      <c r="L52" s="242"/>
      <c r="M52" s="242"/>
    </row>
    <row r="53" spans="1:13" ht="13.5">
      <c r="A53" s="242"/>
      <c r="B53" s="242"/>
      <c r="C53" s="242"/>
      <c r="D53" s="242"/>
      <c r="E53" s="242"/>
      <c r="F53" s="242"/>
      <c r="G53" s="242"/>
      <c r="H53" s="242"/>
      <c r="I53" s="242"/>
      <c r="J53" s="242"/>
      <c r="K53" s="242"/>
      <c r="L53" s="242"/>
      <c r="M53" s="242"/>
    </row>
    <row r="54" spans="1:13" ht="13.5">
      <c r="A54" s="242"/>
      <c r="B54" s="242"/>
      <c r="C54" s="242"/>
      <c r="D54" s="242"/>
      <c r="E54" s="242"/>
      <c r="F54" s="242"/>
      <c r="G54" s="242"/>
      <c r="H54" s="242"/>
      <c r="I54" s="242"/>
      <c r="J54" s="242"/>
      <c r="K54" s="242"/>
      <c r="L54" s="242"/>
      <c r="M54" s="242"/>
    </row>
    <row r="55" spans="1:13" ht="13.5">
      <c r="A55" s="242"/>
      <c r="B55" s="242"/>
      <c r="C55" s="242"/>
      <c r="D55" s="242"/>
      <c r="E55" s="242"/>
      <c r="F55" s="242"/>
      <c r="G55" s="242"/>
      <c r="H55" s="242"/>
      <c r="I55" s="242"/>
      <c r="J55" s="242"/>
      <c r="K55" s="242"/>
      <c r="L55" s="242"/>
      <c r="M55" s="242"/>
    </row>
    <row r="56" spans="1:13" ht="13.5">
      <c r="A56" s="242"/>
      <c r="B56" s="242"/>
      <c r="C56" s="242"/>
      <c r="D56" s="242"/>
      <c r="E56" s="242"/>
      <c r="F56" s="242"/>
      <c r="G56" s="242"/>
      <c r="H56" s="242"/>
      <c r="I56" s="242"/>
      <c r="J56" s="242"/>
      <c r="K56" s="242"/>
      <c r="L56" s="242"/>
      <c r="M56" s="242"/>
    </row>
    <row r="57" spans="1:13" ht="13.5">
      <c r="A57" s="242"/>
      <c r="B57" s="242"/>
      <c r="C57" s="242"/>
      <c r="D57" s="242"/>
      <c r="E57" s="242"/>
      <c r="F57" s="242"/>
      <c r="G57" s="242"/>
      <c r="H57" s="242"/>
      <c r="I57" s="242"/>
      <c r="J57" s="242"/>
      <c r="K57" s="242"/>
      <c r="L57" s="242"/>
      <c r="M57" s="242"/>
    </row>
    <row r="58" spans="1:13" ht="13.5">
      <c r="A58" s="242"/>
      <c r="B58" s="242"/>
      <c r="C58" s="242"/>
      <c r="D58" s="242"/>
      <c r="E58" s="242"/>
      <c r="F58" s="242"/>
      <c r="G58" s="242"/>
      <c r="H58" s="242"/>
      <c r="I58" s="242"/>
      <c r="J58" s="242"/>
      <c r="K58" s="242"/>
      <c r="L58" s="242"/>
      <c r="M58" s="242"/>
    </row>
    <row r="59" spans="1:13" ht="13.5">
      <c r="A59" s="242"/>
      <c r="B59" s="242"/>
      <c r="C59" s="242"/>
      <c r="D59" s="242"/>
      <c r="E59" s="242"/>
      <c r="F59" s="242"/>
      <c r="G59" s="242"/>
      <c r="H59" s="242"/>
      <c r="I59" s="242"/>
      <c r="J59" s="242"/>
      <c r="K59" s="242"/>
      <c r="L59" s="242"/>
      <c r="M59" s="242"/>
    </row>
    <row r="60" spans="1:13" ht="13.5">
      <c r="A60" s="242"/>
      <c r="B60" s="242"/>
      <c r="C60" s="242"/>
      <c r="D60" s="242"/>
      <c r="E60" s="242"/>
      <c r="F60" s="242"/>
      <c r="G60" s="242"/>
      <c r="H60" s="242"/>
      <c r="I60" s="242"/>
      <c r="J60" s="242"/>
      <c r="K60" s="242"/>
      <c r="L60" s="242"/>
      <c r="M60" s="242"/>
    </row>
    <row r="61" spans="1:13" ht="13.5">
      <c r="A61" s="242"/>
      <c r="B61" s="242"/>
      <c r="C61" s="242"/>
      <c r="D61" s="242"/>
      <c r="E61" s="242"/>
      <c r="F61" s="242"/>
      <c r="G61" s="242"/>
      <c r="H61" s="242"/>
      <c r="I61" s="242"/>
      <c r="J61" s="242"/>
      <c r="K61" s="242"/>
      <c r="L61" s="242"/>
      <c r="M61" s="242"/>
    </row>
    <row r="62" spans="1:13" ht="13.5">
      <c r="A62" s="242"/>
      <c r="B62" s="242"/>
      <c r="C62" s="242"/>
      <c r="D62" s="242"/>
      <c r="E62" s="242"/>
      <c r="F62" s="242"/>
      <c r="G62" s="242"/>
      <c r="H62" s="242"/>
      <c r="I62" s="242"/>
      <c r="J62" s="242"/>
      <c r="K62" s="242"/>
      <c r="L62" s="242"/>
      <c r="M62" s="242"/>
    </row>
    <row r="63" spans="1:13" ht="13.5">
      <c r="A63" s="242"/>
      <c r="B63" s="242"/>
      <c r="C63" s="242"/>
      <c r="D63" s="242"/>
      <c r="E63" s="242"/>
      <c r="F63" s="242"/>
      <c r="G63" s="242"/>
      <c r="H63" s="242"/>
      <c r="I63" s="242"/>
      <c r="J63" s="242"/>
      <c r="K63" s="242"/>
      <c r="L63" s="242"/>
      <c r="M63" s="242"/>
    </row>
    <row r="64" spans="1:13" ht="13.5">
      <c r="A64" s="242"/>
      <c r="B64" s="242"/>
      <c r="C64" s="242"/>
      <c r="D64" s="242"/>
      <c r="E64" s="242"/>
      <c r="F64" s="242"/>
      <c r="G64" s="242"/>
      <c r="H64" s="242"/>
      <c r="I64" s="242"/>
      <c r="J64" s="242"/>
      <c r="K64" s="242"/>
      <c r="L64" s="242"/>
      <c r="M64" s="242"/>
    </row>
    <row r="65" spans="1:13" ht="13.5">
      <c r="A65" s="242"/>
      <c r="B65" s="242"/>
      <c r="C65" s="242"/>
      <c r="D65" s="242"/>
      <c r="E65" s="242"/>
      <c r="F65" s="242"/>
      <c r="G65" s="242"/>
      <c r="H65" s="242"/>
      <c r="I65" s="242"/>
      <c r="J65" s="242"/>
      <c r="K65" s="242"/>
      <c r="L65" s="242"/>
      <c r="M65" s="242"/>
    </row>
    <row r="66" spans="1:13" ht="13.5">
      <c r="A66" s="242"/>
      <c r="B66" s="242"/>
      <c r="C66" s="242"/>
      <c r="D66" s="242"/>
      <c r="E66" s="242"/>
      <c r="F66" s="242"/>
      <c r="G66" s="242"/>
      <c r="H66" s="242"/>
      <c r="I66" s="242"/>
      <c r="J66" s="242"/>
      <c r="K66" s="242"/>
      <c r="L66" s="242"/>
      <c r="M66" s="242"/>
    </row>
    <row r="67" spans="1:13" ht="13.5">
      <c r="A67" s="242"/>
      <c r="B67" s="242"/>
      <c r="C67" s="242"/>
      <c r="D67" s="242"/>
      <c r="E67" s="242"/>
      <c r="F67" s="242"/>
      <c r="G67" s="242"/>
      <c r="H67" s="242"/>
      <c r="I67" s="242"/>
      <c r="J67" s="242"/>
      <c r="K67" s="242"/>
      <c r="L67" s="242"/>
      <c r="M67" s="242"/>
    </row>
    <row r="68" spans="1:13" ht="13.5">
      <c r="A68" s="242"/>
      <c r="B68" s="242"/>
      <c r="C68" s="242"/>
      <c r="D68" s="242"/>
      <c r="E68" s="242"/>
      <c r="F68" s="242"/>
      <c r="G68" s="242"/>
      <c r="H68" s="242"/>
      <c r="I68" s="242"/>
      <c r="J68" s="242"/>
      <c r="K68" s="242"/>
      <c r="L68" s="242"/>
      <c r="M68" s="242"/>
    </row>
    <row r="69" spans="1:13" ht="13.5">
      <c r="A69" s="242"/>
      <c r="B69" s="242"/>
      <c r="C69" s="242"/>
      <c r="D69" s="242"/>
      <c r="E69" s="242"/>
      <c r="F69" s="242"/>
      <c r="G69" s="242"/>
      <c r="H69" s="242"/>
      <c r="I69" s="242"/>
      <c r="J69" s="242"/>
      <c r="K69" s="242"/>
      <c r="L69" s="242"/>
      <c r="M69" s="242"/>
    </row>
    <row r="70" spans="1:13" ht="13.5">
      <c r="A70" s="242"/>
      <c r="B70" s="242"/>
      <c r="C70" s="242"/>
      <c r="D70" s="242"/>
      <c r="E70" s="242"/>
      <c r="F70" s="242"/>
      <c r="G70" s="242"/>
      <c r="H70" s="242"/>
      <c r="I70" s="242"/>
      <c r="J70" s="242"/>
      <c r="K70" s="242"/>
      <c r="L70" s="242"/>
      <c r="M70" s="242"/>
    </row>
    <row r="71" spans="1:13" ht="13.5">
      <c r="A71" s="242"/>
      <c r="B71" s="242"/>
      <c r="C71" s="242"/>
      <c r="D71" s="242"/>
      <c r="E71" s="242"/>
      <c r="F71" s="242"/>
      <c r="G71" s="242"/>
      <c r="H71" s="242"/>
      <c r="I71" s="242"/>
      <c r="J71" s="242"/>
      <c r="K71" s="242"/>
      <c r="L71" s="242"/>
      <c r="M71" s="242"/>
    </row>
    <row r="72" spans="1:13" ht="13.5">
      <c r="A72" s="242"/>
      <c r="B72" s="242"/>
      <c r="C72" s="242"/>
      <c r="D72" s="242"/>
      <c r="E72" s="242"/>
      <c r="F72" s="242"/>
      <c r="G72" s="242"/>
      <c r="H72" s="242"/>
      <c r="I72" s="242"/>
      <c r="J72" s="242"/>
      <c r="K72" s="242"/>
      <c r="L72" s="242"/>
      <c r="M72" s="242"/>
    </row>
    <row r="73" spans="1:13" ht="13.5">
      <c r="A73" s="242"/>
      <c r="B73" s="242"/>
      <c r="C73" s="242"/>
      <c r="D73" s="242"/>
      <c r="E73" s="242"/>
      <c r="F73" s="242"/>
      <c r="G73" s="242"/>
      <c r="H73" s="242"/>
      <c r="I73" s="242"/>
      <c r="J73" s="242"/>
      <c r="K73" s="242"/>
      <c r="L73" s="242"/>
      <c r="M73" s="242"/>
    </row>
    <row r="74" spans="1:13" ht="13.5">
      <c r="A74" s="242"/>
      <c r="B74" s="242"/>
      <c r="C74" s="242"/>
      <c r="D74" s="242"/>
      <c r="E74" s="242"/>
      <c r="F74" s="242"/>
      <c r="G74" s="242"/>
      <c r="H74" s="242"/>
      <c r="I74" s="242"/>
      <c r="J74" s="242"/>
      <c r="K74" s="242"/>
      <c r="L74" s="242"/>
      <c r="M74" s="242"/>
    </row>
    <row r="75" spans="1:13" ht="13.5">
      <c r="A75" s="242"/>
      <c r="B75" s="242"/>
      <c r="C75" s="242"/>
      <c r="D75" s="242"/>
      <c r="E75" s="242"/>
      <c r="F75" s="242"/>
      <c r="G75" s="242"/>
      <c r="H75" s="242"/>
      <c r="I75" s="242"/>
      <c r="J75" s="242"/>
      <c r="K75" s="242"/>
      <c r="L75" s="242"/>
      <c r="M75" s="242"/>
    </row>
    <row r="76" spans="1:13" ht="13.5">
      <c r="A76" s="242"/>
      <c r="B76" s="242"/>
      <c r="C76" s="242"/>
      <c r="D76" s="242"/>
      <c r="E76" s="242"/>
      <c r="F76" s="242"/>
      <c r="G76" s="242"/>
      <c r="H76" s="242"/>
      <c r="I76" s="242"/>
      <c r="J76" s="242"/>
      <c r="K76" s="242"/>
      <c r="L76" s="242"/>
      <c r="M76" s="242"/>
    </row>
    <row r="77" spans="1:13" ht="13.5">
      <c r="A77" s="242"/>
      <c r="B77" s="242"/>
      <c r="C77" s="242"/>
      <c r="D77" s="242"/>
      <c r="E77" s="242"/>
      <c r="F77" s="242"/>
      <c r="G77" s="242"/>
      <c r="H77" s="242"/>
      <c r="I77" s="242"/>
      <c r="J77" s="242"/>
      <c r="K77" s="242"/>
      <c r="L77" s="242"/>
      <c r="M77" s="242"/>
    </row>
    <row r="78" spans="1:13" ht="13.5">
      <c r="A78" s="242"/>
      <c r="B78" s="242"/>
      <c r="C78" s="242"/>
      <c r="D78" s="242"/>
      <c r="E78" s="242"/>
      <c r="F78" s="242"/>
      <c r="G78" s="242"/>
      <c r="H78" s="242"/>
      <c r="I78" s="242"/>
      <c r="J78" s="242"/>
      <c r="K78" s="242"/>
      <c r="L78" s="242"/>
      <c r="M78" s="242"/>
    </row>
    <row r="79" spans="1:13" ht="13.5">
      <c r="A79" s="242"/>
      <c r="B79" s="242"/>
      <c r="C79" s="242"/>
      <c r="D79" s="242"/>
      <c r="E79" s="242"/>
      <c r="F79" s="242"/>
      <c r="G79" s="242"/>
      <c r="H79" s="242"/>
      <c r="I79" s="242"/>
      <c r="J79" s="242"/>
      <c r="K79" s="242"/>
      <c r="L79" s="242"/>
      <c r="M79" s="242"/>
    </row>
    <row r="80" spans="1:13" ht="13.5">
      <c r="A80" s="242"/>
      <c r="B80" s="242"/>
      <c r="C80" s="242"/>
      <c r="D80" s="242"/>
      <c r="E80" s="242"/>
      <c r="F80" s="242"/>
      <c r="G80" s="242"/>
      <c r="H80" s="242"/>
      <c r="I80" s="242"/>
      <c r="J80" s="242"/>
      <c r="K80" s="242"/>
      <c r="L80" s="242"/>
      <c r="M80" s="242"/>
    </row>
    <row r="81" spans="1:13" ht="13.5">
      <c r="A81" s="242"/>
      <c r="B81" s="242"/>
      <c r="C81" s="242"/>
      <c r="D81" s="242"/>
      <c r="E81" s="242"/>
      <c r="F81" s="242"/>
      <c r="G81" s="242"/>
      <c r="H81" s="242"/>
      <c r="I81" s="242"/>
      <c r="J81" s="242"/>
      <c r="K81" s="242"/>
      <c r="L81" s="242"/>
      <c r="M81" s="242"/>
    </row>
    <row r="82" spans="1:13" ht="13.5">
      <c r="A82" s="242"/>
      <c r="B82" s="242"/>
      <c r="C82" s="242"/>
      <c r="D82" s="242"/>
      <c r="E82" s="242"/>
      <c r="F82" s="242"/>
      <c r="G82" s="242"/>
      <c r="H82" s="242"/>
      <c r="I82" s="242"/>
      <c r="J82" s="242"/>
      <c r="K82" s="242"/>
      <c r="L82" s="242"/>
      <c r="M82" s="242"/>
    </row>
    <row r="83" spans="1:13" ht="13.5">
      <c r="A83" s="242"/>
      <c r="B83" s="242"/>
      <c r="C83" s="242"/>
      <c r="D83" s="242"/>
      <c r="E83" s="242"/>
      <c r="F83" s="242"/>
      <c r="G83" s="242"/>
      <c r="H83" s="242"/>
      <c r="I83" s="242"/>
      <c r="J83" s="242"/>
      <c r="K83" s="242"/>
      <c r="L83" s="242"/>
      <c r="M83" s="242"/>
    </row>
    <row r="84" spans="1:13" ht="13.5">
      <c r="A84" s="242"/>
      <c r="B84" s="242"/>
      <c r="C84" s="242"/>
      <c r="D84" s="242"/>
      <c r="E84" s="242"/>
      <c r="F84" s="242"/>
      <c r="G84" s="242"/>
      <c r="H84" s="242"/>
      <c r="I84" s="242"/>
      <c r="J84" s="242"/>
      <c r="K84" s="242"/>
      <c r="L84" s="242"/>
      <c r="M84" s="242"/>
    </row>
    <row r="85" spans="1:13" ht="13.5">
      <c r="A85" s="242"/>
      <c r="B85" s="242"/>
      <c r="C85" s="242"/>
      <c r="D85" s="242"/>
      <c r="E85" s="242"/>
      <c r="F85" s="242"/>
      <c r="G85" s="242"/>
      <c r="H85" s="242"/>
      <c r="I85" s="242"/>
      <c r="J85" s="242"/>
      <c r="K85" s="242"/>
      <c r="L85" s="242"/>
      <c r="M85" s="242"/>
    </row>
    <row r="86" spans="1:13" ht="13.5">
      <c r="A86" s="242"/>
      <c r="B86" s="242"/>
      <c r="C86" s="242"/>
      <c r="D86" s="242"/>
      <c r="E86" s="242"/>
      <c r="F86" s="242"/>
      <c r="G86" s="242"/>
      <c r="H86" s="242"/>
      <c r="I86" s="242"/>
      <c r="J86" s="242"/>
      <c r="K86" s="242"/>
      <c r="L86" s="242"/>
      <c r="M86" s="242"/>
    </row>
    <row r="87" spans="1:13" ht="13.5">
      <c r="A87" s="242"/>
      <c r="B87" s="242"/>
      <c r="C87" s="242"/>
      <c r="D87" s="242"/>
      <c r="E87" s="242"/>
      <c r="F87" s="242"/>
      <c r="G87" s="242"/>
      <c r="H87" s="242"/>
      <c r="I87" s="242"/>
      <c r="J87" s="242"/>
      <c r="K87" s="242"/>
      <c r="L87" s="242"/>
      <c r="M87" s="242"/>
    </row>
    <row r="88" spans="1:13" ht="13.5">
      <c r="A88" s="242"/>
      <c r="B88" s="242"/>
      <c r="C88" s="242"/>
      <c r="D88" s="242"/>
      <c r="E88" s="242"/>
      <c r="F88" s="242"/>
      <c r="G88" s="242"/>
      <c r="H88" s="242"/>
      <c r="I88" s="242"/>
      <c r="J88" s="242"/>
      <c r="K88" s="242"/>
      <c r="L88" s="242"/>
      <c r="M88" s="242"/>
    </row>
    <row r="89" spans="1:13" ht="13.5">
      <c r="A89" s="242"/>
      <c r="B89" s="242"/>
      <c r="C89" s="242"/>
      <c r="D89" s="242"/>
      <c r="E89" s="242"/>
      <c r="F89" s="242"/>
      <c r="G89" s="242"/>
      <c r="H89" s="242"/>
      <c r="I89" s="242"/>
      <c r="J89" s="242"/>
      <c r="K89" s="242"/>
      <c r="L89" s="242"/>
      <c r="M89" s="242"/>
    </row>
    <row r="90" spans="1:13" ht="13.5">
      <c r="A90" s="242"/>
      <c r="B90" s="242"/>
      <c r="C90" s="242"/>
      <c r="D90" s="242"/>
      <c r="E90" s="242"/>
      <c r="F90" s="242"/>
      <c r="G90" s="242"/>
      <c r="H90" s="242"/>
      <c r="I90" s="242"/>
      <c r="J90" s="242"/>
      <c r="K90" s="242"/>
      <c r="L90" s="242"/>
      <c r="M90" s="242"/>
    </row>
    <row r="91" spans="1:13" ht="13.5">
      <c r="A91" s="242"/>
      <c r="B91" s="242"/>
      <c r="C91" s="242"/>
      <c r="D91" s="242"/>
      <c r="E91" s="242"/>
      <c r="F91" s="242"/>
      <c r="G91" s="242"/>
      <c r="H91" s="242"/>
      <c r="I91" s="242"/>
      <c r="J91" s="242"/>
      <c r="K91" s="242"/>
      <c r="L91" s="242"/>
      <c r="M91" s="242"/>
    </row>
    <row r="92" spans="1:13" ht="13.5">
      <c r="A92" s="242"/>
      <c r="B92" s="242"/>
      <c r="C92" s="242"/>
      <c r="D92" s="242"/>
      <c r="E92" s="242"/>
      <c r="F92" s="242"/>
      <c r="G92" s="242"/>
      <c r="H92" s="242"/>
      <c r="I92" s="242"/>
      <c r="J92" s="242"/>
      <c r="K92" s="242"/>
      <c r="L92" s="242"/>
      <c r="M92" s="242"/>
    </row>
    <row r="93" spans="1:13" ht="13.5">
      <c r="A93" s="242"/>
      <c r="B93" s="242"/>
      <c r="C93" s="242"/>
      <c r="D93" s="242"/>
      <c r="E93" s="242"/>
      <c r="F93" s="242"/>
      <c r="G93" s="242"/>
      <c r="H93" s="242"/>
      <c r="I93" s="242"/>
      <c r="J93" s="242"/>
      <c r="K93" s="242"/>
      <c r="L93" s="242"/>
      <c r="M93" s="242"/>
    </row>
    <row r="94" spans="1:13" ht="13.5">
      <c r="A94" s="242"/>
      <c r="B94" s="242"/>
      <c r="C94" s="242"/>
      <c r="D94" s="242"/>
      <c r="E94" s="242"/>
      <c r="F94" s="242"/>
      <c r="G94" s="242"/>
      <c r="H94" s="242"/>
      <c r="I94" s="242"/>
      <c r="J94" s="242"/>
      <c r="K94" s="242"/>
      <c r="L94" s="242"/>
      <c r="M94" s="242"/>
    </row>
    <row r="95" spans="1:13" ht="13.5">
      <c r="A95" s="242"/>
      <c r="B95" s="242"/>
      <c r="C95" s="242"/>
      <c r="D95" s="242"/>
      <c r="E95" s="242"/>
      <c r="F95" s="242"/>
      <c r="G95" s="242"/>
      <c r="H95" s="242"/>
      <c r="I95" s="242"/>
      <c r="J95" s="242"/>
      <c r="K95" s="242"/>
      <c r="L95" s="242"/>
      <c r="M95" s="242"/>
    </row>
    <row r="96" spans="1:13" ht="13.5">
      <c r="A96" s="242"/>
      <c r="B96" s="242"/>
      <c r="C96" s="242"/>
      <c r="D96" s="242"/>
      <c r="E96" s="242"/>
      <c r="F96" s="242"/>
      <c r="G96" s="242"/>
      <c r="H96" s="242"/>
      <c r="I96" s="242"/>
      <c r="J96" s="242"/>
      <c r="K96" s="242"/>
      <c r="L96" s="242"/>
      <c r="M96" s="242"/>
    </row>
    <row r="97" spans="1:13" ht="13.5">
      <c r="A97" s="242"/>
      <c r="B97" s="242"/>
      <c r="C97" s="242"/>
      <c r="D97" s="242"/>
      <c r="E97" s="242"/>
      <c r="F97" s="242"/>
      <c r="G97" s="242"/>
      <c r="H97" s="242"/>
      <c r="I97" s="242"/>
      <c r="J97" s="242"/>
      <c r="K97" s="242"/>
      <c r="L97" s="242"/>
      <c r="M97" s="242"/>
    </row>
    <row r="98" spans="1:13" ht="13.5">
      <c r="A98" s="242"/>
      <c r="B98" s="242"/>
      <c r="C98" s="242"/>
      <c r="D98" s="242"/>
      <c r="E98" s="242"/>
      <c r="F98" s="242"/>
      <c r="G98" s="242"/>
      <c r="H98" s="242"/>
      <c r="I98" s="242"/>
      <c r="J98" s="242"/>
      <c r="K98" s="242"/>
      <c r="L98" s="242"/>
      <c r="M98" s="242"/>
    </row>
    <row r="99" spans="1:13" ht="13.5">
      <c r="A99" s="242"/>
      <c r="B99" s="242"/>
      <c r="C99" s="242"/>
      <c r="D99" s="242"/>
      <c r="E99" s="242"/>
      <c r="F99" s="242"/>
      <c r="G99" s="242"/>
      <c r="H99" s="242"/>
      <c r="I99" s="242"/>
      <c r="J99" s="242"/>
      <c r="K99" s="242"/>
      <c r="L99" s="242"/>
      <c r="M99" s="242"/>
    </row>
    <row r="100" spans="1:13" ht="13.5">
      <c r="A100" s="242"/>
      <c r="B100" s="242"/>
      <c r="C100" s="242"/>
      <c r="D100" s="242"/>
      <c r="E100" s="242"/>
      <c r="F100" s="242"/>
      <c r="G100" s="242"/>
      <c r="H100" s="242"/>
      <c r="I100" s="242"/>
      <c r="J100" s="242"/>
      <c r="K100" s="242"/>
      <c r="L100" s="242"/>
      <c r="M100" s="242"/>
    </row>
    <row r="101" spans="1:13" ht="13.5">
      <c r="A101" s="242"/>
      <c r="B101" s="242"/>
      <c r="C101" s="242"/>
      <c r="D101" s="242"/>
      <c r="E101" s="242"/>
      <c r="F101" s="242"/>
      <c r="G101" s="242"/>
      <c r="H101" s="242"/>
      <c r="I101" s="242"/>
      <c r="J101" s="242"/>
      <c r="K101" s="242"/>
      <c r="L101" s="242"/>
      <c r="M101" s="242"/>
    </row>
    <row r="102" spans="1:13" ht="13.5">
      <c r="A102" s="242"/>
      <c r="B102" s="242"/>
      <c r="C102" s="242"/>
      <c r="D102" s="242"/>
      <c r="E102" s="242"/>
      <c r="F102" s="242"/>
      <c r="G102" s="242"/>
      <c r="H102" s="242"/>
      <c r="I102" s="242"/>
      <c r="J102" s="242"/>
      <c r="K102" s="242"/>
      <c r="L102" s="242"/>
      <c r="M102" s="242"/>
    </row>
    <row r="103" spans="1:13" ht="13.5">
      <c r="A103" s="242"/>
      <c r="B103" s="242"/>
      <c r="C103" s="242"/>
      <c r="D103" s="242"/>
      <c r="E103" s="242"/>
      <c r="F103" s="242"/>
      <c r="G103" s="242"/>
      <c r="H103" s="242"/>
      <c r="I103" s="242"/>
      <c r="J103" s="242"/>
      <c r="K103" s="242"/>
      <c r="L103" s="242"/>
      <c r="M103" s="242"/>
    </row>
    <row r="104" spans="1:13" ht="13.5">
      <c r="A104" s="242"/>
      <c r="B104" s="242"/>
      <c r="C104" s="242"/>
      <c r="D104" s="242"/>
      <c r="E104" s="242"/>
      <c r="F104" s="242"/>
      <c r="G104" s="242"/>
      <c r="H104" s="242"/>
      <c r="I104" s="242"/>
      <c r="J104" s="242"/>
      <c r="K104" s="242"/>
      <c r="L104" s="242"/>
      <c r="M104" s="242"/>
    </row>
    <row r="105" spans="1:13" ht="13.5">
      <c r="A105" s="242"/>
      <c r="B105" s="242"/>
      <c r="C105" s="242"/>
      <c r="D105" s="242"/>
      <c r="E105" s="242"/>
      <c r="F105" s="242"/>
      <c r="G105" s="242"/>
      <c r="H105" s="242"/>
      <c r="I105" s="242"/>
      <c r="J105" s="242"/>
      <c r="K105" s="242"/>
      <c r="L105" s="242"/>
      <c r="M105" s="242"/>
    </row>
    <row r="106" spans="1:13" ht="13.5">
      <c r="A106" s="242"/>
      <c r="B106" s="242"/>
      <c r="C106" s="242"/>
      <c r="D106" s="242"/>
      <c r="E106" s="242"/>
      <c r="F106" s="242"/>
      <c r="G106" s="242"/>
      <c r="H106" s="242"/>
      <c r="I106" s="242"/>
      <c r="J106" s="242"/>
      <c r="K106" s="242"/>
      <c r="L106" s="242"/>
      <c r="M106" s="242"/>
    </row>
    <row r="107" spans="1:13" ht="13.5">
      <c r="A107" s="242"/>
      <c r="B107" s="242"/>
      <c r="C107" s="242"/>
      <c r="D107" s="242"/>
      <c r="E107" s="242"/>
      <c r="F107" s="242"/>
      <c r="G107" s="242"/>
      <c r="H107" s="242"/>
      <c r="I107" s="242"/>
      <c r="J107" s="242"/>
      <c r="K107" s="242"/>
      <c r="L107" s="242"/>
      <c r="M107" s="242"/>
    </row>
    <row r="108" spans="1:13" ht="13.5">
      <c r="A108" s="242"/>
      <c r="B108" s="242"/>
      <c r="C108" s="242"/>
      <c r="D108" s="242"/>
      <c r="E108" s="242"/>
      <c r="F108" s="242"/>
      <c r="G108" s="242"/>
      <c r="H108" s="242"/>
      <c r="I108" s="242"/>
      <c r="J108" s="242"/>
      <c r="K108" s="242"/>
      <c r="L108" s="242"/>
      <c r="M108" s="242"/>
    </row>
    <row r="109" spans="1:13" ht="13.5">
      <c r="A109" s="242"/>
      <c r="B109" s="242"/>
      <c r="C109" s="242"/>
      <c r="D109" s="242"/>
      <c r="E109" s="242"/>
      <c r="F109" s="242"/>
      <c r="G109" s="242"/>
      <c r="H109" s="242"/>
      <c r="I109" s="242"/>
      <c r="J109" s="242"/>
      <c r="K109" s="242"/>
      <c r="L109" s="242"/>
      <c r="M109" s="242"/>
    </row>
    <row r="110" spans="1:13" ht="13.5">
      <c r="A110" s="242"/>
      <c r="B110" s="242"/>
      <c r="C110" s="242"/>
      <c r="D110" s="242"/>
      <c r="E110" s="242"/>
      <c r="F110" s="242"/>
      <c r="G110" s="242"/>
      <c r="H110" s="242"/>
      <c r="I110" s="242"/>
      <c r="J110" s="242"/>
      <c r="K110" s="242"/>
      <c r="L110" s="242"/>
      <c r="M110" s="242"/>
    </row>
    <row r="111" spans="1:13" ht="13.5">
      <c r="A111" s="242"/>
      <c r="B111" s="242"/>
      <c r="C111" s="242"/>
      <c r="D111" s="242"/>
      <c r="E111" s="242"/>
      <c r="F111" s="242"/>
      <c r="G111" s="242"/>
      <c r="H111" s="242"/>
      <c r="I111" s="242"/>
      <c r="J111" s="242"/>
      <c r="K111" s="242"/>
      <c r="L111" s="242"/>
      <c r="M111" s="242"/>
    </row>
    <row r="112" spans="1:13" ht="13.5">
      <c r="A112" s="242"/>
      <c r="B112" s="242"/>
      <c r="C112" s="242"/>
      <c r="D112" s="242"/>
      <c r="E112" s="242"/>
      <c r="F112" s="242"/>
      <c r="G112" s="242"/>
      <c r="H112" s="242"/>
      <c r="I112" s="242"/>
      <c r="J112" s="242"/>
      <c r="K112" s="242"/>
      <c r="L112" s="242"/>
      <c r="M112" s="242"/>
    </row>
    <row r="113" spans="1:13" ht="13.5">
      <c r="A113" s="242"/>
      <c r="B113" s="242"/>
      <c r="C113" s="242"/>
      <c r="D113" s="242"/>
      <c r="E113" s="242"/>
      <c r="F113" s="242"/>
      <c r="G113" s="242"/>
      <c r="H113" s="242"/>
      <c r="I113" s="242"/>
      <c r="J113" s="242"/>
      <c r="K113" s="242"/>
      <c r="L113" s="242"/>
      <c r="M113" s="242"/>
    </row>
    <row r="114" spans="1:13" ht="13.5">
      <c r="A114" s="242"/>
      <c r="B114" s="242"/>
      <c r="C114" s="242"/>
      <c r="D114" s="242"/>
      <c r="E114" s="242"/>
      <c r="F114" s="242"/>
      <c r="G114" s="242"/>
      <c r="H114" s="242"/>
      <c r="I114" s="242"/>
      <c r="J114" s="242"/>
      <c r="K114" s="242"/>
      <c r="L114" s="242"/>
      <c r="M114" s="242"/>
    </row>
    <row r="115" spans="1:13" ht="13.5">
      <c r="A115" s="242"/>
      <c r="B115" s="242"/>
      <c r="C115" s="242"/>
      <c r="D115" s="242"/>
      <c r="E115" s="242"/>
      <c r="F115" s="242"/>
      <c r="G115" s="242"/>
      <c r="H115" s="242"/>
      <c r="I115" s="242"/>
      <c r="J115" s="242"/>
      <c r="K115" s="242"/>
      <c r="L115" s="242"/>
      <c r="M115" s="242"/>
    </row>
    <row r="116" spans="1:13" ht="13.5">
      <c r="A116" s="242"/>
      <c r="B116" s="242"/>
      <c r="C116" s="242"/>
      <c r="D116" s="242"/>
      <c r="E116" s="242"/>
      <c r="F116" s="242"/>
      <c r="G116" s="242"/>
      <c r="H116" s="242"/>
      <c r="I116" s="242"/>
      <c r="J116" s="242"/>
      <c r="K116" s="242"/>
      <c r="L116" s="242"/>
      <c r="M116" s="242"/>
    </row>
    <row r="117" spans="1:13" ht="13.5">
      <c r="A117" s="242"/>
      <c r="B117" s="242"/>
      <c r="C117" s="242"/>
      <c r="D117" s="242"/>
      <c r="E117" s="242"/>
      <c r="F117" s="242"/>
      <c r="G117" s="242"/>
      <c r="H117" s="242"/>
      <c r="I117" s="242"/>
      <c r="J117" s="242"/>
      <c r="K117" s="242"/>
      <c r="L117" s="242"/>
      <c r="M117" s="242"/>
    </row>
    <row r="118" spans="1:13" ht="13.5">
      <c r="A118" s="242"/>
      <c r="B118" s="242"/>
      <c r="C118" s="242"/>
      <c r="D118" s="242"/>
      <c r="E118" s="242"/>
      <c r="F118" s="242"/>
      <c r="G118" s="242"/>
      <c r="H118" s="242"/>
      <c r="I118" s="242"/>
      <c r="J118" s="242"/>
      <c r="K118" s="242"/>
      <c r="L118" s="242"/>
      <c r="M118" s="242"/>
    </row>
    <row r="119" spans="1:13" ht="13.5">
      <c r="A119" s="242"/>
      <c r="B119" s="242"/>
      <c r="C119" s="242"/>
      <c r="D119" s="242"/>
      <c r="E119" s="242"/>
      <c r="F119" s="242"/>
      <c r="G119" s="242"/>
      <c r="H119" s="242"/>
      <c r="I119" s="242"/>
      <c r="J119" s="242"/>
      <c r="K119" s="242"/>
      <c r="L119" s="242"/>
      <c r="M119" s="242"/>
    </row>
    <row r="120" spans="1:13" ht="13.5">
      <c r="A120" s="242"/>
      <c r="B120" s="242"/>
      <c r="C120" s="242"/>
      <c r="D120" s="242"/>
      <c r="E120" s="242"/>
      <c r="F120" s="242"/>
      <c r="G120" s="242"/>
      <c r="H120" s="242"/>
      <c r="I120" s="242"/>
      <c r="J120" s="242"/>
      <c r="K120" s="242"/>
      <c r="L120" s="242"/>
      <c r="M120" s="242"/>
    </row>
    <row r="121" spans="1:13" ht="13.5">
      <c r="A121" s="242"/>
      <c r="B121" s="242"/>
      <c r="C121" s="242"/>
      <c r="D121" s="242"/>
      <c r="E121" s="242"/>
      <c r="F121" s="242"/>
      <c r="G121" s="242"/>
      <c r="H121" s="242"/>
      <c r="I121" s="242"/>
      <c r="J121" s="242"/>
      <c r="K121" s="242"/>
      <c r="L121" s="242"/>
      <c r="M121" s="242"/>
    </row>
    <row r="122" spans="1:13" ht="13.5">
      <c r="A122" s="242"/>
      <c r="B122" s="242"/>
      <c r="C122" s="242"/>
      <c r="D122" s="242"/>
      <c r="E122" s="242"/>
      <c r="F122" s="242"/>
      <c r="G122" s="242"/>
      <c r="H122" s="242"/>
      <c r="I122" s="242"/>
      <c r="J122" s="242"/>
      <c r="K122" s="242"/>
      <c r="L122" s="242"/>
      <c r="M122" s="242"/>
    </row>
    <row r="123" spans="1:13" ht="13.5">
      <c r="A123" s="242"/>
      <c r="B123" s="242"/>
      <c r="C123" s="242"/>
      <c r="D123" s="242"/>
      <c r="E123" s="242"/>
      <c r="F123" s="242"/>
      <c r="G123" s="242"/>
      <c r="H123" s="242"/>
      <c r="I123" s="242"/>
      <c r="J123" s="242"/>
      <c r="K123" s="242"/>
      <c r="L123" s="242"/>
      <c r="M123" s="242"/>
    </row>
    <row r="124" spans="1:13" ht="13.5">
      <c r="A124" s="242"/>
      <c r="B124" s="242"/>
      <c r="C124" s="242"/>
      <c r="D124" s="242"/>
      <c r="E124" s="242"/>
      <c r="F124" s="242"/>
      <c r="G124" s="242"/>
      <c r="H124" s="242"/>
      <c r="I124" s="242"/>
      <c r="J124" s="242"/>
      <c r="K124" s="242"/>
      <c r="L124" s="242"/>
      <c r="M124" s="242"/>
    </row>
    <row r="125" spans="1:13" ht="13.5">
      <c r="A125" s="242"/>
      <c r="B125" s="242"/>
      <c r="C125" s="242"/>
      <c r="D125" s="242"/>
      <c r="E125" s="242"/>
      <c r="F125" s="242"/>
      <c r="G125" s="242"/>
      <c r="H125" s="242"/>
      <c r="I125" s="242"/>
      <c r="J125" s="242"/>
      <c r="K125" s="242"/>
      <c r="L125" s="242"/>
      <c r="M125" s="242"/>
    </row>
    <row r="126" spans="1:13" ht="13.5">
      <c r="A126" s="242"/>
      <c r="B126" s="242"/>
      <c r="C126" s="242"/>
      <c r="D126" s="242"/>
      <c r="E126" s="242"/>
      <c r="F126" s="242"/>
      <c r="G126" s="242"/>
      <c r="H126" s="242"/>
      <c r="I126" s="242"/>
      <c r="J126" s="242"/>
      <c r="K126" s="242"/>
      <c r="L126" s="242"/>
      <c r="M126" s="242"/>
    </row>
    <row r="127" spans="1:13" ht="13.5">
      <c r="A127" s="242"/>
      <c r="B127" s="242"/>
      <c r="C127" s="242"/>
      <c r="D127" s="242"/>
      <c r="E127" s="242"/>
      <c r="F127" s="242"/>
      <c r="G127" s="242"/>
      <c r="H127" s="242"/>
      <c r="I127" s="242"/>
      <c r="J127" s="242"/>
      <c r="K127" s="242"/>
      <c r="L127" s="242"/>
      <c r="M127" s="242"/>
    </row>
    <row r="128" spans="1:13" ht="13.5">
      <c r="A128" s="242"/>
      <c r="B128" s="242"/>
      <c r="C128" s="242"/>
      <c r="D128" s="242"/>
      <c r="E128" s="242"/>
      <c r="F128" s="242"/>
      <c r="G128" s="242"/>
      <c r="H128" s="242"/>
      <c r="I128" s="242"/>
      <c r="J128" s="242"/>
      <c r="K128" s="242"/>
      <c r="L128" s="242"/>
      <c r="M128" s="242"/>
    </row>
    <row r="129" spans="1:13" ht="13.5">
      <c r="A129" s="242"/>
      <c r="B129" s="242"/>
      <c r="C129" s="242"/>
      <c r="D129" s="242"/>
      <c r="E129" s="242"/>
      <c r="F129" s="242"/>
      <c r="G129" s="242"/>
      <c r="H129" s="242"/>
      <c r="I129" s="242"/>
      <c r="J129" s="242"/>
      <c r="K129" s="242"/>
      <c r="L129" s="242"/>
      <c r="M129" s="242"/>
    </row>
    <row r="130" spans="1:13" ht="13.5">
      <c r="A130" s="242"/>
      <c r="B130" s="242"/>
      <c r="C130" s="242"/>
      <c r="D130" s="242"/>
      <c r="E130" s="242"/>
      <c r="F130" s="242"/>
      <c r="G130" s="242"/>
      <c r="H130" s="242"/>
      <c r="I130" s="242"/>
      <c r="J130" s="242"/>
      <c r="K130" s="242"/>
      <c r="L130" s="242"/>
      <c r="M130" s="242"/>
    </row>
    <row r="131" spans="1:13" ht="13.5">
      <c r="A131" s="242"/>
      <c r="B131" s="242"/>
      <c r="C131" s="242"/>
      <c r="D131" s="242"/>
      <c r="E131" s="242"/>
      <c r="F131" s="242"/>
      <c r="G131" s="242"/>
      <c r="H131" s="242"/>
      <c r="I131" s="242"/>
      <c r="J131" s="242"/>
      <c r="K131" s="242"/>
      <c r="L131" s="242"/>
      <c r="M131" s="242"/>
    </row>
    <row r="132" spans="1:13" ht="13.5">
      <c r="A132" s="242"/>
      <c r="B132" s="242"/>
      <c r="C132" s="242"/>
      <c r="D132" s="242"/>
      <c r="E132" s="242"/>
      <c r="F132" s="242"/>
      <c r="G132" s="242"/>
      <c r="H132" s="242"/>
      <c r="I132" s="242"/>
      <c r="J132" s="242"/>
      <c r="K132" s="242"/>
      <c r="L132" s="242"/>
      <c r="M132" s="242"/>
    </row>
    <row r="133" spans="1:13" ht="13.5">
      <c r="A133" s="242"/>
      <c r="B133" s="242"/>
      <c r="C133" s="242"/>
      <c r="D133" s="242"/>
      <c r="E133" s="242"/>
      <c r="F133" s="242"/>
      <c r="G133" s="242"/>
      <c r="H133" s="242"/>
      <c r="I133" s="242"/>
      <c r="J133" s="242"/>
      <c r="K133" s="242"/>
      <c r="L133" s="242"/>
      <c r="M133" s="242"/>
    </row>
    <row r="134" spans="1:13" ht="13.5">
      <c r="A134" s="242"/>
      <c r="B134" s="242"/>
      <c r="C134" s="242"/>
      <c r="D134" s="242"/>
      <c r="E134" s="242"/>
      <c r="F134" s="242"/>
      <c r="G134" s="242"/>
      <c r="H134" s="242"/>
      <c r="I134" s="242"/>
      <c r="J134" s="242"/>
      <c r="K134" s="242"/>
      <c r="L134" s="242"/>
      <c r="M134" s="242"/>
    </row>
    <row r="135" spans="1:13" ht="13.5">
      <c r="A135" s="242"/>
      <c r="B135" s="242"/>
      <c r="C135" s="242"/>
      <c r="D135" s="242"/>
      <c r="E135" s="242"/>
      <c r="F135" s="242"/>
      <c r="G135" s="242"/>
      <c r="H135" s="242"/>
      <c r="I135" s="242"/>
      <c r="J135" s="242"/>
      <c r="K135" s="242"/>
      <c r="L135" s="242"/>
      <c r="M135" s="242"/>
    </row>
    <row r="136" spans="1:13" ht="13.5">
      <c r="A136" s="242"/>
      <c r="B136" s="242"/>
      <c r="C136" s="242"/>
      <c r="D136" s="242"/>
      <c r="E136" s="242"/>
      <c r="F136" s="242"/>
      <c r="G136" s="242"/>
      <c r="H136" s="242"/>
      <c r="I136" s="242"/>
      <c r="J136" s="242"/>
      <c r="K136" s="242"/>
      <c r="L136" s="242"/>
      <c r="M136" s="242"/>
    </row>
    <row r="137" spans="1:13" ht="13.5">
      <c r="A137" s="242"/>
      <c r="B137" s="242"/>
      <c r="C137" s="242"/>
      <c r="D137" s="242"/>
      <c r="E137" s="242"/>
      <c r="F137" s="242"/>
      <c r="G137" s="242"/>
      <c r="H137" s="242"/>
      <c r="I137" s="242"/>
      <c r="J137" s="242"/>
      <c r="K137" s="242"/>
      <c r="L137" s="242"/>
      <c r="M137" s="242"/>
    </row>
    <row r="138" spans="1:13" ht="13.5">
      <c r="A138" s="242"/>
      <c r="B138" s="242"/>
      <c r="C138" s="242"/>
      <c r="D138" s="242"/>
      <c r="E138" s="242"/>
      <c r="F138" s="242"/>
      <c r="G138" s="242"/>
      <c r="H138" s="242"/>
      <c r="I138" s="242"/>
      <c r="J138" s="242"/>
      <c r="K138" s="242"/>
      <c r="L138" s="242"/>
      <c r="M138" s="242"/>
    </row>
    <row r="139" spans="1:13" ht="13.5">
      <c r="A139" s="242"/>
      <c r="B139" s="242"/>
      <c r="C139" s="242"/>
      <c r="D139" s="242"/>
      <c r="E139" s="242"/>
      <c r="F139" s="242"/>
      <c r="G139" s="242"/>
      <c r="H139" s="242"/>
      <c r="I139" s="242"/>
      <c r="J139" s="242"/>
      <c r="K139" s="242"/>
      <c r="L139" s="242"/>
      <c r="M139" s="242"/>
    </row>
    <row r="140" spans="1:13" ht="13.5">
      <c r="A140" s="242"/>
      <c r="B140" s="242"/>
      <c r="C140" s="242"/>
      <c r="D140" s="242"/>
      <c r="E140" s="242"/>
      <c r="F140" s="242"/>
      <c r="G140" s="242"/>
      <c r="H140" s="242"/>
      <c r="I140" s="242"/>
      <c r="J140" s="242"/>
      <c r="K140" s="242"/>
      <c r="L140" s="242"/>
      <c r="M140" s="242"/>
    </row>
    <row r="141" spans="1:13" ht="13.5">
      <c r="A141" s="242"/>
      <c r="B141" s="242"/>
      <c r="C141" s="242"/>
      <c r="D141" s="242"/>
      <c r="E141" s="242"/>
      <c r="F141" s="242"/>
      <c r="G141" s="242"/>
      <c r="H141" s="242"/>
      <c r="I141" s="242"/>
      <c r="J141" s="242"/>
      <c r="K141" s="242"/>
      <c r="L141" s="242"/>
      <c r="M141" s="242"/>
    </row>
    <row r="142" spans="1:13" ht="13.5">
      <c r="A142" s="242"/>
      <c r="B142" s="242"/>
      <c r="C142" s="242"/>
      <c r="D142" s="242"/>
      <c r="E142" s="242"/>
      <c r="F142" s="242"/>
      <c r="G142" s="242"/>
      <c r="H142" s="242"/>
      <c r="I142" s="242"/>
      <c r="J142" s="242"/>
      <c r="K142" s="242"/>
      <c r="L142" s="242"/>
      <c r="M142" s="242"/>
    </row>
    <row r="143" spans="1:13" ht="13.5">
      <c r="A143" s="242"/>
      <c r="B143" s="242"/>
      <c r="C143" s="242"/>
      <c r="D143" s="242"/>
      <c r="E143" s="242"/>
      <c r="F143" s="242"/>
      <c r="G143" s="242"/>
      <c r="H143" s="242"/>
      <c r="I143" s="242"/>
      <c r="J143" s="242"/>
      <c r="K143" s="242"/>
      <c r="L143" s="242"/>
      <c r="M143" s="242"/>
    </row>
    <row r="144" spans="1:13" ht="13.5">
      <c r="A144" s="242"/>
      <c r="B144" s="242"/>
      <c r="C144" s="242"/>
      <c r="D144" s="242"/>
      <c r="E144" s="242"/>
      <c r="F144" s="242"/>
      <c r="G144" s="242"/>
      <c r="H144" s="242"/>
      <c r="I144" s="242"/>
      <c r="J144" s="242"/>
      <c r="K144" s="242"/>
      <c r="L144" s="242"/>
      <c r="M144" s="242"/>
    </row>
    <row r="145" spans="1:13" ht="13.5">
      <c r="A145" s="242"/>
      <c r="B145" s="242"/>
      <c r="C145" s="242"/>
      <c r="D145" s="242"/>
      <c r="E145" s="242"/>
      <c r="F145" s="242"/>
      <c r="G145" s="242"/>
      <c r="H145" s="242"/>
      <c r="I145" s="242"/>
      <c r="J145" s="242"/>
      <c r="K145" s="242"/>
      <c r="L145" s="242"/>
      <c r="M145" s="242"/>
    </row>
    <row r="146" spans="1:13" ht="13.5">
      <c r="A146" s="242"/>
      <c r="B146" s="242"/>
      <c r="C146" s="242"/>
      <c r="D146" s="242"/>
      <c r="E146" s="242"/>
      <c r="F146" s="242"/>
      <c r="G146" s="242"/>
      <c r="H146" s="242"/>
      <c r="I146" s="242"/>
      <c r="J146" s="242"/>
      <c r="K146" s="242"/>
      <c r="L146" s="242"/>
      <c r="M146" s="242"/>
    </row>
    <row r="147" spans="1:13" ht="13.5">
      <c r="A147" s="242"/>
      <c r="B147" s="242"/>
      <c r="C147" s="242"/>
      <c r="D147" s="242"/>
      <c r="E147" s="242"/>
      <c r="F147" s="242"/>
      <c r="G147" s="242"/>
      <c r="H147" s="242"/>
      <c r="I147" s="242"/>
      <c r="J147" s="242"/>
      <c r="K147" s="242"/>
      <c r="L147" s="242"/>
      <c r="M147" s="242"/>
    </row>
    <row r="148" spans="1:13" ht="13.5">
      <c r="A148" s="242"/>
      <c r="B148" s="242"/>
      <c r="C148" s="242"/>
      <c r="D148" s="242"/>
      <c r="E148" s="242"/>
      <c r="F148" s="242"/>
      <c r="G148" s="242"/>
      <c r="H148" s="242"/>
      <c r="I148" s="242"/>
      <c r="J148" s="242"/>
      <c r="K148" s="242"/>
      <c r="L148" s="242"/>
      <c r="M148" s="242"/>
    </row>
    <row r="149" spans="1:13" ht="13.5">
      <c r="A149" s="242"/>
      <c r="B149" s="242"/>
      <c r="C149" s="242"/>
      <c r="D149" s="242"/>
      <c r="E149" s="242"/>
      <c r="F149" s="242"/>
      <c r="G149" s="242"/>
      <c r="H149" s="242"/>
      <c r="I149" s="242"/>
      <c r="J149" s="242"/>
      <c r="K149" s="242"/>
      <c r="L149" s="242"/>
      <c r="M149" s="242"/>
    </row>
    <row r="150" spans="1:13" ht="13.5">
      <c r="A150" s="242"/>
      <c r="B150" s="242"/>
      <c r="C150" s="242"/>
      <c r="D150" s="242"/>
      <c r="E150" s="242"/>
      <c r="F150" s="242"/>
      <c r="G150" s="242"/>
      <c r="H150" s="242"/>
      <c r="I150" s="242"/>
      <c r="J150" s="242"/>
      <c r="K150" s="242"/>
      <c r="L150" s="242"/>
      <c r="M150" s="242"/>
    </row>
    <row r="151" spans="1:13" ht="13.5">
      <c r="A151" s="242"/>
      <c r="B151" s="242"/>
      <c r="C151" s="242"/>
      <c r="D151" s="242"/>
      <c r="E151" s="242"/>
      <c r="F151" s="242"/>
      <c r="G151" s="242"/>
      <c r="H151" s="242"/>
      <c r="I151" s="242"/>
      <c r="J151" s="242"/>
      <c r="K151" s="242"/>
      <c r="L151" s="242"/>
      <c r="M151" s="242"/>
    </row>
    <row r="152" spans="1:13" ht="13.5">
      <c r="A152" s="242"/>
      <c r="B152" s="242"/>
      <c r="C152" s="242"/>
      <c r="D152" s="242"/>
      <c r="E152" s="242"/>
      <c r="F152" s="242"/>
      <c r="G152" s="242"/>
      <c r="H152" s="242"/>
      <c r="I152" s="242"/>
      <c r="J152" s="242"/>
      <c r="K152" s="242"/>
      <c r="L152" s="242"/>
      <c r="M152" s="242"/>
    </row>
    <row r="153" spans="1:13" ht="13.5">
      <c r="A153" s="242"/>
      <c r="B153" s="242"/>
      <c r="C153" s="242"/>
      <c r="D153" s="242"/>
      <c r="E153" s="242"/>
      <c r="F153" s="242"/>
      <c r="G153" s="242"/>
      <c r="H153" s="242"/>
      <c r="I153" s="242"/>
      <c r="J153" s="242"/>
      <c r="K153" s="242"/>
      <c r="L153" s="242"/>
      <c r="M153" s="242"/>
    </row>
    <row r="154" spans="1:13" ht="13.5">
      <c r="A154" s="242"/>
      <c r="B154" s="242"/>
      <c r="C154" s="242"/>
      <c r="D154" s="242"/>
      <c r="E154" s="242"/>
      <c r="F154" s="242"/>
      <c r="G154" s="242"/>
      <c r="H154" s="242"/>
      <c r="I154" s="242"/>
      <c r="J154" s="242"/>
      <c r="K154" s="242"/>
      <c r="L154" s="242"/>
      <c r="M154" s="242"/>
    </row>
    <row r="155" spans="1:13" ht="13.5">
      <c r="A155" s="242"/>
      <c r="B155" s="242"/>
      <c r="C155" s="242"/>
      <c r="D155" s="242"/>
      <c r="E155" s="242"/>
      <c r="F155" s="242"/>
      <c r="G155" s="242"/>
      <c r="H155" s="242"/>
      <c r="I155" s="242"/>
      <c r="J155" s="242"/>
      <c r="K155" s="242"/>
      <c r="L155" s="242"/>
      <c r="M155" s="242"/>
    </row>
    <row r="156" spans="1:13" ht="13.5">
      <c r="A156" s="242"/>
      <c r="B156" s="242"/>
      <c r="C156" s="242"/>
      <c r="D156" s="242"/>
      <c r="E156" s="242"/>
      <c r="F156" s="242"/>
      <c r="G156" s="242"/>
      <c r="H156" s="242"/>
      <c r="I156" s="242"/>
      <c r="J156" s="242"/>
      <c r="K156" s="242"/>
      <c r="L156" s="242"/>
      <c r="M156" s="242"/>
    </row>
    <row r="157" spans="1:13" ht="13.5">
      <c r="A157" s="242"/>
      <c r="B157" s="242"/>
      <c r="C157" s="242"/>
      <c r="D157" s="242"/>
      <c r="E157" s="242"/>
      <c r="F157" s="242"/>
      <c r="G157" s="242"/>
      <c r="H157" s="242"/>
      <c r="I157" s="242"/>
      <c r="J157" s="242"/>
      <c r="K157" s="242"/>
      <c r="L157" s="242"/>
      <c r="M157" s="242"/>
    </row>
    <row r="158" spans="1:13" ht="13.5">
      <c r="A158" s="242"/>
      <c r="B158" s="242"/>
      <c r="C158" s="242"/>
      <c r="D158" s="242"/>
      <c r="E158" s="242"/>
      <c r="F158" s="242"/>
      <c r="G158" s="242"/>
      <c r="H158" s="242"/>
      <c r="I158" s="242"/>
      <c r="J158" s="242"/>
      <c r="K158" s="242"/>
      <c r="L158" s="242"/>
      <c r="M158" s="242"/>
    </row>
    <row r="159" spans="1:13" ht="13.5">
      <c r="A159" s="242"/>
      <c r="B159" s="242"/>
      <c r="C159" s="242"/>
      <c r="D159" s="242"/>
      <c r="E159" s="242"/>
      <c r="F159" s="242"/>
      <c r="G159" s="242"/>
      <c r="H159" s="242"/>
      <c r="I159" s="242"/>
      <c r="J159" s="242"/>
      <c r="K159" s="242"/>
      <c r="L159" s="242"/>
      <c r="M159" s="242"/>
    </row>
    <row r="160" spans="1:13" ht="13.5">
      <c r="A160" s="242"/>
      <c r="B160" s="242"/>
      <c r="C160" s="242"/>
      <c r="D160" s="242"/>
      <c r="E160" s="242"/>
      <c r="F160" s="242"/>
      <c r="G160" s="242"/>
      <c r="H160" s="242"/>
      <c r="I160" s="242"/>
      <c r="J160" s="242"/>
      <c r="K160" s="242"/>
      <c r="L160" s="242"/>
      <c r="M160" s="242"/>
    </row>
    <row r="161" spans="1:13" ht="13.5">
      <c r="A161" s="242"/>
      <c r="B161" s="242"/>
      <c r="C161" s="242"/>
      <c r="D161" s="242"/>
      <c r="E161" s="242"/>
      <c r="F161" s="242"/>
      <c r="G161" s="242"/>
      <c r="H161" s="242"/>
      <c r="I161" s="242"/>
      <c r="J161" s="242"/>
      <c r="K161" s="242"/>
      <c r="L161" s="242"/>
      <c r="M161" s="242"/>
    </row>
    <row r="162" spans="1:13" ht="13.5">
      <c r="A162" s="242"/>
      <c r="B162" s="242"/>
      <c r="C162" s="242"/>
      <c r="D162" s="242"/>
      <c r="E162" s="242"/>
      <c r="F162" s="242"/>
      <c r="G162" s="242"/>
      <c r="H162" s="242"/>
      <c r="I162" s="242"/>
      <c r="J162" s="242"/>
      <c r="K162" s="242"/>
      <c r="L162" s="242"/>
      <c r="M162" s="242"/>
    </row>
    <row r="163" spans="1:13" ht="13.5">
      <c r="A163" s="242"/>
      <c r="B163" s="242"/>
      <c r="C163" s="242"/>
      <c r="D163" s="242"/>
      <c r="E163" s="242"/>
      <c r="F163" s="242"/>
      <c r="G163" s="242"/>
      <c r="H163" s="242"/>
      <c r="I163" s="242"/>
      <c r="J163" s="242"/>
      <c r="K163" s="242"/>
      <c r="L163" s="242"/>
      <c r="M163" s="242"/>
    </row>
    <row r="164" spans="1:13" ht="13.5">
      <c r="A164" s="242"/>
      <c r="B164" s="242"/>
      <c r="C164" s="242"/>
      <c r="D164" s="242"/>
      <c r="E164" s="242"/>
      <c r="F164" s="242"/>
      <c r="G164" s="242"/>
      <c r="H164" s="242"/>
      <c r="I164" s="242"/>
      <c r="J164" s="242"/>
      <c r="K164" s="242"/>
      <c r="L164" s="242"/>
      <c r="M164" s="242"/>
    </row>
    <row r="165" spans="1:13" ht="13.5">
      <c r="A165" s="242"/>
      <c r="B165" s="242"/>
      <c r="C165" s="242"/>
      <c r="D165" s="242"/>
      <c r="E165" s="242"/>
      <c r="F165" s="242"/>
      <c r="G165" s="242"/>
      <c r="H165" s="242"/>
      <c r="I165" s="242"/>
      <c r="J165" s="242"/>
      <c r="K165" s="242"/>
      <c r="L165" s="242"/>
      <c r="M165" s="242"/>
    </row>
    <row r="166" spans="1:13" ht="13.5">
      <c r="A166" s="242"/>
      <c r="B166" s="242"/>
      <c r="C166" s="242"/>
      <c r="D166" s="242"/>
      <c r="E166" s="242"/>
      <c r="F166" s="242"/>
      <c r="G166" s="242"/>
      <c r="H166" s="242"/>
      <c r="I166" s="242"/>
      <c r="J166" s="242"/>
      <c r="K166" s="242"/>
      <c r="L166" s="242"/>
      <c r="M166" s="242"/>
    </row>
    <row r="167" spans="1:13" ht="13.5">
      <c r="A167" s="242"/>
      <c r="B167" s="242"/>
      <c r="C167" s="242"/>
      <c r="D167" s="242"/>
      <c r="E167" s="242"/>
      <c r="F167" s="242"/>
      <c r="G167" s="242"/>
      <c r="H167" s="242"/>
      <c r="I167" s="242"/>
      <c r="J167" s="242"/>
      <c r="K167" s="242"/>
      <c r="L167" s="242"/>
      <c r="M167" s="242"/>
    </row>
    <row r="168" spans="1:13" ht="13.5">
      <c r="A168" s="242"/>
      <c r="B168" s="242"/>
      <c r="C168" s="242"/>
      <c r="D168" s="242"/>
      <c r="E168" s="242"/>
      <c r="F168" s="242"/>
      <c r="G168" s="242"/>
      <c r="H168" s="242"/>
      <c r="I168" s="242"/>
      <c r="J168" s="242"/>
      <c r="K168" s="242"/>
      <c r="L168" s="242"/>
      <c r="M168" s="242"/>
    </row>
    <row r="169" spans="1:13" ht="13.5">
      <c r="A169" s="242"/>
      <c r="B169" s="242"/>
      <c r="C169" s="242"/>
      <c r="D169" s="242"/>
      <c r="E169" s="242"/>
      <c r="F169" s="242"/>
      <c r="G169" s="242"/>
      <c r="H169" s="242"/>
      <c r="I169" s="242"/>
      <c r="J169" s="242"/>
      <c r="K169" s="242"/>
      <c r="L169" s="242"/>
      <c r="M169" s="242"/>
    </row>
    <row r="170" spans="1:13" ht="13.5">
      <c r="A170" s="242"/>
      <c r="B170" s="242"/>
      <c r="C170" s="242"/>
      <c r="D170" s="242"/>
      <c r="E170" s="242"/>
      <c r="F170" s="242"/>
      <c r="G170" s="242"/>
      <c r="H170" s="242"/>
      <c r="I170" s="242"/>
      <c r="J170" s="242"/>
      <c r="K170" s="242"/>
      <c r="L170" s="242"/>
      <c r="M170" s="242"/>
    </row>
    <row r="171" spans="1:13" ht="13.5">
      <c r="A171" s="242"/>
      <c r="B171" s="242"/>
      <c r="C171" s="242"/>
      <c r="D171" s="242"/>
      <c r="E171" s="242"/>
      <c r="F171" s="242"/>
      <c r="G171" s="242"/>
      <c r="H171" s="242"/>
      <c r="I171" s="242"/>
      <c r="J171" s="242"/>
      <c r="K171" s="242"/>
      <c r="L171" s="242"/>
      <c r="M171" s="242"/>
    </row>
    <row r="172" spans="1:13" ht="13.5">
      <c r="A172" s="242"/>
      <c r="B172" s="242"/>
      <c r="C172" s="242"/>
      <c r="D172" s="242"/>
      <c r="E172" s="242"/>
      <c r="F172" s="242"/>
      <c r="G172" s="242"/>
      <c r="H172" s="242"/>
      <c r="I172" s="242"/>
      <c r="J172" s="242"/>
      <c r="K172" s="242"/>
      <c r="L172" s="242"/>
      <c r="M172" s="242"/>
    </row>
    <row r="173" spans="1:13" ht="13.5">
      <c r="A173" s="242"/>
      <c r="B173" s="242"/>
      <c r="C173" s="242"/>
      <c r="D173" s="242"/>
      <c r="E173" s="242"/>
      <c r="F173" s="242"/>
      <c r="G173" s="242"/>
      <c r="H173" s="242"/>
      <c r="I173" s="242"/>
      <c r="J173" s="242"/>
      <c r="K173" s="242"/>
      <c r="L173" s="242"/>
      <c r="M173" s="242"/>
    </row>
    <row r="174" spans="1:13" ht="13.5">
      <c r="A174" s="242"/>
      <c r="B174" s="242"/>
      <c r="C174" s="242"/>
      <c r="D174" s="242"/>
      <c r="E174" s="242"/>
      <c r="F174" s="242"/>
      <c r="G174" s="242"/>
      <c r="H174" s="242"/>
      <c r="I174" s="242"/>
      <c r="J174" s="242"/>
      <c r="K174" s="242"/>
      <c r="L174" s="242"/>
      <c r="M174" s="242"/>
    </row>
    <row r="175" spans="1:13" ht="13.5">
      <c r="A175" s="242"/>
      <c r="B175" s="242"/>
      <c r="C175" s="242"/>
      <c r="D175" s="242"/>
      <c r="E175" s="242"/>
      <c r="F175" s="242"/>
      <c r="G175" s="242"/>
      <c r="H175" s="242"/>
      <c r="I175" s="242"/>
      <c r="J175" s="242"/>
      <c r="K175" s="242"/>
      <c r="L175" s="242"/>
      <c r="M175" s="242"/>
    </row>
    <row r="176" spans="1:13" ht="13.5">
      <c r="A176" s="242"/>
      <c r="B176" s="242"/>
      <c r="C176" s="242"/>
      <c r="D176" s="242"/>
      <c r="E176" s="242"/>
      <c r="F176" s="242"/>
      <c r="G176" s="242"/>
      <c r="H176" s="242"/>
      <c r="I176" s="242"/>
      <c r="J176" s="242"/>
      <c r="K176" s="242"/>
      <c r="L176" s="242"/>
      <c r="M176" s="242"/>
    </row>
    <row r="177" spans="1:13" ht="13.5">
      <c r="A177" s="242"/>
      <c r="B177" s="242"/>
      <c r="C177" s="242"/>
      <c r="D177" s="242"/>
      <c r="E177" s="242"/>
      <c r="F177" s="242"/>
      <c r="G177" s="242"/>
      <c r="H177" s="242"/>
      <c r="I177" s="242"/>
      <c r="J177" s="242"/>
      <c r="K177" s="242"/>
      <c r="L177" s="242"/>
      <c r="M177" s="242"/>
    </row>
    <row r="178" spans="1:13" ht="13.5">
      <c r="A178" s="242"/>
      <c r="B178" s="242"/>
      <c r="C178" s="242"/>
      <c r="D178" s="242"/>
      <c r="E178" s="242"/>
      <c r="F178" s="242"/>
      <c r="G178" s="242"/>
      <c r="H178" s="242"/>
      <c r="I178" s="242"/>
      <c r="J178" s="242"/>
      <c r="K178" s="242"/>
      <c r="L178" s="242"/>
      <c r="M178" s="242"/>
    </row>
    <row r="179" spans="1:13" ht="13.5">
      <c r="A179" s="242"/>
      <c r="B179" s="242"/>
      <c r="C179" s="242"/>
      <c r="D179" s="242"/>
      <c r="E179" s="242"/>
      <c r="F179" s="242"/>
      <c r="G179" s="242"/>
      <c r="H179" s="242"/>
      <c r="I179" s="242"/>
      <c r="J179" s="242"/>
      <c r="K179" s="242"/>
      <c r="L179" s="242"/>
      <c r="M179" s="242"/>
    </row>
    <row r="180" spans="1:13" ht="13.5">
      <c r="A180" s="242"/>
      <c r="B180" s="242"/>
      <c r="C180" s="242"/>
      <c r="D180" s="242"/>
      <c r="E180" s="242"/>
      <c r="F180" s="242"/>
      <c r="G180" s="242"/>
      <c r="H180" s="242"/>
      <c r="I180" s="242"/>
      <c r="J180" s="242"/>
      <c r="K180" s="242"/>
      <c r="L180" s="242"/>
      <c r="M180" s="242"/>
    </row>
    <row r="181" spans="1:13" ht="13.5">
      <c r="A181" s="242"/>
      <c r="B181" s="242"/>
      <c r="C181" s="242"/>
      <c r="D181" s="242"/>
      <c r="E181" s="242"/>
      <c r="F181" s="242"/>
      <c r="G181" s="242"/>
      <c r="H181" s="242"/>
      <c r="I181" s="242"/>
      <c r="J181" s="242"/>
      <c r="K181" s="242"/>
      <c r="L181" s="242"/>
      <c r="M181" s="242"/>
    </row>
    <row r="182" spans="1:13" ht="13.5">
      <c r="A182" s="242"/>
      <c r="B182" s="242"/>
      <c r="C182" s="242"/>
      <c r="D182" s="242"/>
      <c r="E182" s="242"/>
      <c r="F182" s="242"/>
      <c r="G182" s="242"/>
      <c r="H182" s="242"/>
      <c r="I182" s="242"/>
      <c r="J182" s="242"/>
      <c r="K182" s="242"/>
      <c r="L182" s="242"/>
      <c r="M182" s="242"/>
    </row>
    <row r="183" spans="1:13" ht="13.5">
      <c r="A183" s="242"/>
      <c r="B183" s="242"/>
      <c r="C183" s="242"/>
      <c r="D183" s="242"/>
      <c r="E183" s="242"/>
      <c r="F183" s="242"/>
      <c r="G183" s="242"/>
      <c r="H183" s="242"/>
      <c r="I183" s="242"/>
      <c r="J183" s="242"/>
      <c r="K183" s="242"/>
      <c r="L183" s="242"/>
      <c r="M183" s="242"/>
    </row>
    <row r="184" spans="1:13" ht="13.5">
      <c r="A184" s="242"/>
      <c r="B184" s="242"/>
      <c r="C184" s="242"/>
      <c r="D184" s="242"/>
      <c r="E184" s="242"/>
      <c r="F184" s="242"/>
      <c r="G184" s="242"/>
      <c r="H184" s="242"/>
      <c r="I184" s="242"/>
      <c r="J184" s="242"/>
      <c r="K184" s="242"/>
      <c r="L184" s="242"/>
      <c r="M184" s="242"/>
    </row>
    <row r="185" spans="1:13" ht="13.5">
      <c r="A185" s="242"/>
      <c r="B185" s="242"/>
      <c r="C185" s="242"/>
      <c r="D185" s="242"/>
      <c r="E185" s="242"/>
      <c r="F185" s="242"/>
      <c r="G185" s="242"/>
      <c r="H185" s="242"/>
      <c r="I185" s="242"/>
      <c r="J185" s="242"/>
      <c r="K185" s="242"/>
      <c r="L185" s="242"/>
      <c r="M185" s="242"/>
    </row>
    <row r="186" spans="1:13" ht="13.5">
      <c r="A186" s="242"/>
      <c r="B186" s="242"/>
      <c r="C186" s="242"/>
      <c r="D186" s="242"/>
      <c r="E186" s="242"/>
      <c r="F186" s="242"/>
      <c r="G186" s="242"/>
      <c r="H186" s="242"/>
      <c r="I186" s="242"/>
      <c r="J186" s="242"/>
      <c r="K186" s="242"/>
      <c r="L186" s="242"/>
      <c r="M186" s="242"/>
    </row>
    <row r="187" spans="1:13" ht="13.5">
      <c r="A187" s="242"/>
      <c r="B187" s="242"/>
      <c r="C187" s="242"/>
      <c r="D187" s="242"/>
      <c r="E187" s="242"/>
      <c r="F187" s="242"/>
      <c r="G187" s="242"/>
      <c r="H187" s="242"/>
      <c r="I187" s="242"/>
      <c r="J187" s="242"/>
      <c r="K187" s="242"/>
      <c r="L187" s="242"/>
      <c r="M187" s="242"/>
    </row>
    <row r="188" spans="1:13" ht="13.5">
      <c r="A188" s="242"/>
      <c r="B188" s="242"/>
      <c r="C188" s="242"/>
      <c r="D188" s="242"/>
      <c r="E188" s="242"/>
      <c r="F188" s="242"/>
      <c r="G188" s="242"/>
      <c r="H188" s="242"/>
      <c r="I188" s="242"/>
      <c r="J188" s="242"/>
      <c r="K188" s="242"/>
      <c r="L188" s="242"/>
      <c r="M188" s="242"/>
    </row>
    <row r="189" spans="1:13" ht="13.5">
      <c r="A189" s="242"/>
      <c r="B189" s="242"/>
      <c r="C189" s="242"/>
      <c r="D189" s="242"/>
      <c r="E189" s="242"/>
      <c r="F189" s="242"/>
      <c r="G189" s="242"/>
      <c r="H189" s="242"/>
      <c r="I189" s="242"/>
      <c r="J189" s="242"/>
      <c r="K189" s="242"/>
      <c r="L189" s="242"/>
      <c r="M189" s="242"/>
    </row>
    <row r="190" spans="1:13" ht="13.5">
      <c r="A190" s="242"/>
      <c r="B190" s="242"/>
      <c r="C190" s="242"/>
      <c r="D190" s="242"/>
      <c r="E190" s="242"/>
      <c r="F190" s="242"/>
      <c r="G190" s="242"/>
      <c r="H190" s="242"/>
      <c r="I190" s="242"/>
      <c r="J190" s="242"/>
      <c r="K190" s="242"/>
      <c r="L190" s="242"/>
      <c r="M190" s="242"/>
    </row>
    <row r="191" spans="1:13" ht="13.5">
      <c r="A191" s="242"/>
      <c r="B191" s="242"/>
      <c r="C191" s="242"/>
      <c r="D191" s="242"/>
      <c r="E191" s="242"/>
      <c r="F191" s="242"/>
      <c r="G191" s="242"/>
      <c r="H191" s="242"/>
      <c r="I191" s="242"/>
      <c r="J191" s="242"/>
      <c r="K191" s="242"/>
      <c r="L191" s="242"/>
      <c r="M191" s="242"/>
    </row>
    <row r="192" spans="1:13" ht="13.5">
      <c r="A192" s="242"/>
      <c r="B192" s="242"/>
      <c r="C192" s="242"/>
      <c r="D192" s="242"/>
      <c r="E192" s="242"/>
      <c r="F192" s="242"/>
      <c r="G192" s="242"/>
      <c r="H192" s="242"/>
      <c r="I192" s="242"/>
      <c r="J192" s="242"/>
      <c r="K192" s="242"/>
      <c r="L192" s="242"/>
      <c r="M192" s="242"/>
    </row>
    <row r="193" spans="1:13" ht="13.5">
      <c r="A193" s="242"/>
      <c r="B193" s="242"/>
      <c r="C193" s="242"/>
      <c r="D193" s="242"/>
      <c r="E193" s="242"/>
      <c r="F193" s="242"/>
      <c r="G193" s="242"/>
      <c r="H193" s="242"/>
      <c r="I193" s="242"/>
      <c r="J193" s="242"/>
      <c r="K193" s="242"/>
      <c r="L193" s="242"/>
      <c r="M193" s="242"/>
    </row>
    <row r="194" spans="1:13" ht="13.5">
      <c r="A194" s="242"/>
      <c r="B194" s="242"/>
      <c r="C194" s="242"/>
      <c r="D194" s="242"/>
      <c r="E194" s="242"/>
      <c r="F194" s="242"/>
      <c r="G194" s="242"/>
      <c r="H194" s="242"/>
      <c r="I194" s="242"/>
      <c r="J194" s="242"/>
      <c r="K194" s="242"/>
      <c r="L194" s="242"/>
      <c r="M194" s="242"/>
    </row>
    <row r="195" spans="1:13" ht="13.5">
      <c r="A195" s="242"/>
      <c r="B195" s="242"/>
      <c r="C195" s="242"/>
      <c r="D195" s="242"/>
      <c r="E195" s="242"/>
      <c r="F195" s="242"/>
      <c r="G195" s="242"/>
      <c r="H195" s="242"/>
      <c r="I195" s="242"/>
      <c r="J195" s="242"/>
      <c r="K195" s="242"/>
      <c r="L195" s="242"/>
      <c r="M195" s="242"/>
    </row>
    <row r="196" spans="1:13" ht="13.5">
      <c r="A196" s="242"/>
      <c r="B196" s="242"/>
      <c r="C196" s="242"/>
      <c r="D196" s="242"/>
      <c r="E196" s="242"/>
      <c r="F196" s="242"/>
      <c r="G196" s="242"/>
      <c r="H196" s="242"/>
      <c r="I196" s="242"/>
      <c r="J196" s="242"/>
      <c r="K196" s="242"/>
      <c r="L196" s="242"/>
      <c r="M196" s="242"/>
    </row>
    <row r="197" spans="1:13" ht="13.5">
      <c r="A197" s="242"/>
      <c r="B197" s="242"/>
      <c r="C197" s="242"/>
      <c r="D197" s="242"/>
      <c r="E197" s="242"/>
      <c r="F197" s="242"/>
      <c r="G197" s="242"/>
      <c r="H197" s="242"/>
      <c r="I197" s="242"/>
      <c r="J197" s="242"/>
      <c r="K197" s="242"/>
      <c r="L197" s="242"/>
      <c r="M197" s="242"/>
    </row>
    <row r="198" spans="1:13" ht="13.5">
      <c r="A198" s="242"/>
      <c r="B198" s="242"/>
      <c r="C198" s="242"/>
      <c r="D198" s="242"/>
      <c r="E198" s="242"/>
      <c r="F198" s="242"/>
      <c r="G198" s="242"/>
      <c r="H198" s="242"/>
      <c r="I198" s="242"/>
      <c r="J198" s="242"/>
      <c r="K198" s="242"/>
      <c r="L198" s="242"/>
      <c r="M198" s="242"/>
    </row>
    <row r="199" spans="1:13" ht="13.5">
      <c r="A199" s="242"/>
      <c r="B199" s="242"/>
      <c r="C199" s="242"/>
      <c r="D199" s="242"/>
      <c r="E199" s="242"/>
      <c r="F199" s="242"/>
      <c r="G199" s="242"/>
      <c r="H199" s="242"/>
      <c r="I199" s="242"/>
      <c r="J199" s="242"/>
      <c r="K199" s="242"/>
      <c r="L199" s="242"/>
      <c r="M199" s="242"/>
    </row>
    <row r="200" spans="1:13" ht="13.5">
      <c r="A200" s="242"/>
      <c r="B200" s="242"/>
      <c r="C200" s="242"/>
      <c r="D200" s="242"/>
      <c r="E200" s="242"/>
      <c r="F200" s="242"/>
      <c r="G200" s="242"/>
      <c r="H200" s="242"/>
      <c r="I200" s="242"/>
      <c r="J200" s="242"/>
      <c r="K200" s="242"/>
      <c r="L200" s="242"/>
      <c r="M200" s="242"/>
    </row>
    <row r="201" spans="1:13" ht="13.5">
      <c r="A201" s="242"/>
      <c r="B201" s="242"/>
      <c r="C201" s="242"/>
      <c r="D201" s="242"/>
      <c r="E201" s="242"/>
      <c r="F201" s="242"/>
      <c r="G201" s="242"/>
      <c r="H201" s="242"/>
      <c r="I201" s="242"/>
      <c r="J201" s="242"/>
      <c r="K201" s="242"/>
      <c r="L201" s="242"/>
      <c r="M201" s="242"/>
    </row>
    <row r="202" spans="1:13" ht="13.5">
      <c r="A202" s="242"/>
      <c r="B202" s="242"/>
      <c r="C202" s="242"/>
      <c r="D202" s="242"/>
      <c r="E202" s="242"/>
      <c r="F202" s="242"/>
      <c r="G202" s="242"/>
      <c r="H202" s="242"/>
      <c r="I202" s="242"/>
      <c r="J202" s="242"/>
      <c r="K202" s="242"/>
      <c r="L202" s="242"/>
      <c r="M202" s="242"/>
    </row>
    <row r="203" spans="1:13" ht="13.5">
      <c r="A203" s="242"/>
      <c r="B203" s="242"/>
      <c r="C203" s="242"/>
      <c r="D203" s="242"/>
      <c r="E203" s="242"/>
      <c r="F203" s="242"/>
      <c r="G203" s="242"/>
      <c r="H203" s="242"/>
      <c r="I203" s="242"/>
      <c r="J203" s="242"/>
      <c r="K203" s="242"/>
      <c r="L203" s="242"/>
      <c r="M203" s="242"/>
    </row>
    <row r="204" spans="1:13" ht="13.5">
      <c r="A204" s="242"/>
      <c r="B204" s="242"/>
      <c r="C204" s="242"/>
      <c r="D204" s="242"/>
      <c r="E204" s="242"/>
      <c r="F204" s="242"/>
      <c r="G204" s="242"/>
      <c r="H204" s="242"/>
      <c r="I204" s="242"/>
      <c r="J204" s="242"/>
      <c r="K204" s="242"/>
      <c r="L204" s="242"/>
      <c r="M204" s="242"/>
    </row>
    <row r="205" spans="1:13" ht="13.5">
      <c r="A205" s="242"/>
      <c r="B205" s="242"/>
      <c r="C205" s="242"/>
      <c r="D205" s="242"/>
      <c r="E205" s="242"/>
      <c r="F205" s="242"/>
      <c r="G205" s="242"/>
      <c r="H205" s="242"/>
      <c r="I205" s="242"/>
      <c r="J205" s="242"/>
      <c r="K205" s="242"/>
      <c r="L205" s="242"/>
      <c r="M205" s="242"/>
    </row>
    <row r="206" spans="1:13" ht="13.5">
      <c r="A206" s="242"/>
      <c r="B206" s="242"/>
      <c r="C206" s="242"/>
      <c r="D206" s="242"/>
      <c r="E206" s="242"/>
      <c r="F206" s="242"/>
      <c r="G206" s="242"/>
      <c r="H206" s="242"/>
      <c r="I206" s="242"/>
      <c r="J206" s="242"/>
      <c r="K206" s="242"/>
      <c r="L206" s="242"/>
      <c r="M206" s="242"/>
    </row>
    <row r="207" spans="1:13" ht="13.5">
      <c r="A207" s="242"/>
      <c r="B207" s="242"/>
      <c r="C207" s="242"/>
      <c r="D207" s="242"/>
      <c r="E207" s="242"/>
      <c r="F207" s="242"/>
      <c r="G207" s="242"/>
      <c r="H207" s="242"/>
      <c r="I207" s="242"/>
      <c r="J207" s="242"/>
      <c r="K207" s="242"/>
      <c r="L207" s="242"/>
      <c r="M207" s="242"/>
    </row>
    <row r="208" spans="1:13" ht="13.5">
      <c r="A208" s="242"/>
      <c r="B208" s="242"/>
      <c r="C208" s="242"/>
      <c r="D208" s="242"/>
      <c r="E208" s="242"/>
      <c r="F208" s="242"/>
      <c r="G208" s="242"/>
      <c r="H208" s="242"/>
      <c r="I208" s="242"/>
      <c r="J208" s="242"/>
      <c r="K208" s="242"/>
      <c r="L208" s="242"/>
      <c r="M208" s="242"/>
    </row>
    <row r="209" spans="1:13" ht="13.5">
      <c r="A209" s="242"/>
      <c r="B209" s="242"/>
      <c r="C209" s="242"/>
      <c r="D209" s="242"/>
      <c r="E209" s="242"/>
      <c r="F209" s="242"/>
      <c r="G209" s="242"/>
      <c r="H209" s="242"/>
      <c r="I209" s="242"/>
      <c r="J209" s="242"/>
      <c r="K209" s="242"/>
      <c r="L209" s="242"/>
      <c r="M209" s="242"/>
    </row>
    <row r="210" spans="1:13" ht="13.5">
      <c r="A210" s="242"/>
      <c r="B210" s="242"/>
      <c r="C210" s="242"/>
      <c r="D210" s="242"/>
      <c r="E210" s="242"/>
      <c r="F210" s="242"/>
      <c r="G210" s="242"/>
      <c r="H210" s="242"/>
      <c r="I210" s="242"/>
      <c r="J210" s="242"/>
      <c r="K210" s="242"/>
      <c r="L210" s="242"/>
      <c r="M210" s="242"/>
    </row>
    <row r="211" spans="1:13" ht="13.5">
      <c r="A211" s="242"/>
      <c r="B211" s="242"/>
      <c r="C211" s="242"/>
      <c r="D211" s="242"/>
      <c r="E211" s="242"/>
      <c r="F211" s="242"/>
      <c r="G211" s="242"/>
      <c r="H211" s="242"/>
      <c r="I211" s="242"/>
      <c r="J211" s="242"/>
      <c r="K211" s="242"/>
      <c r="L211" s="242"/>
      <c r="M211" s="242"/>
    </row>
    <row r="212" spans="1:13" ht="13.5">
      <c r="A212" s="242"/>
      <c r="B212" s="242"/>
      <c r="C212" s="242"/>
      <c r="D212" s="242"/>
      <c r="E212" s="242"/>
      <c r="F212" s="242"/>
      <c r="G212" s="242"/>
      <c r="H212" s="242"/>
      <c r="I212" s="242"/>
      <c r="J212" s="242"/>
      <c r="K212" s="242"/>
      <c r="L212" s="242"/>
      <c r="M212" s="242"/>
    </row>
    <row r="213" spans="1:13" ht="13.5">
      <c r="A213" s="242"/>
      <c r="B213" s="242"/>
      <c r="C213" s="242"/>
      <c r="D213" s="242"/>
      <c r="E213" s="242"/>
      <c r="F213" s="242"/>
      <c r="G213" s="242"/>
      <c r="H213" s="242"/>
      <c r="I213" s="242"/>
      <c r="J213" s="242"/>
      <c r="K213" s="242"/>
      <c r="L213" s="242"/>
      <c r="M213" s="242"/>
    </row>
    <row r="214" spans="1:13" ht="13.5">
      <c r="A214" s="242"/>
      <c r="B214" s="242"/>
      <c r="C214" s="242"/>
      <c r="D214" s="242"/>
      <c r="E214" s="242"/>
      <c r="F214" s="242"/>
      <c r="G214" s="242"/>
      <c r="H214" s="242"/>
      <c r="I214" s="242"/>
      <c r="J214" s="242"/>
      <c r="K214" s="242"/>
      <c r="L214" s="242"/>
      <c r="M214" s="242"/>
    </row>
    <row r="215" spans="1:13" ht="13.5">
      <c r="A215" s="242"/>
      <c r="B215" s="242"/>
      <c r="C215" s="242"/>
      <c r="D215" s="242"/>
      <c r="E215" s="242"/>
      <c r="F215" s="242"/>
      <c r="G215" s="242"/>
      <c r="H215" s="242"/>
      <c r="I215" s="242"/>
      <c r="J215" s="242"/>
      <c r="K215" s="242"/>
      <c r="L215" s="242"/>
      <c r="M215" s="242"/>
    </row>
    <row r="216" spans="1:13" ht="13.5">
      <c r="A216" s="242"/>
      <c r="B216" s="242"/>
      <c r="C216" s="242"/>
      <c r="D216" s="242"/>
      <c r="E216" s="242"/>
      <c r="F216" s="242"/>
      <c r="G216" s="242"/>
      <c r="H216" s="242"/>
      <c r="I216" s="242"/>
      <c r="J216" s="242"/>
      <c r="K216" s="242"/>
      <c r="L216" s="242"/>
      <c r="M216" s="242"/>
    </row>
    <row r="217" spans="1:13" ht="13.5">
      <c r="A217" s="242"/>
      <c r="B217" s="242"/>
      <c r="C217" s="242"/>
      <c r="D217" s="242"/>
      <c r="E217" s="242"/>
      <c r="F217" s="242"/>
      <c r="G217" s="242"/>
      <c r="H217" s="242"/>
      <c r="I217" s="242"/>
      <c r="J217" s="242"/>
      <c r="K217" s="242"/>
      <c r="L217" s="242"/>
      <c r="M217" s="242"/>
    </row>
    <row r="218" spans="1:13" ht="13.5">
      <c r="A218" s="242"/>
      <c r="B218" s="242"/>
      <c r="C218" s="242"/>
      <c r="D218" s="242"/>
      <c r="E218" s="242"/>
      <c r="F218" s="242"/>
      <c r="G218" s="242"/>
      <c r="H218" s="242"/>
      <c r="I218" s="242"/>
      <c r="J218" s="242"/>
      <c r="K218" s="242"/>
      <c r="L218" s="242"/>
      <c r="M218" s="242"/>
    </row>
    <row r="219" spans="1:13" ht="13.5">
      <c r="A219" s="242"/>
      <c r="B219" s="242"/>
      <c r="C219" s="242"/>
      <c r="D219" s="242"/>
      <c r="E219" s="242"/>
      <c r="F219" s="242"/>
      <c r="G219" s="242"/>
      <c r="H219" s="242"/>
      <c r="I219" s="242"/>
      <c r="J219" s="242"/>
      <c r="K219" s="242"/>
      <c r="L219" s="242"/>
      <c r="M219" s="242"/>
    </row>
    <row r="220" spans="1:13" ht="13.5">
      <c r="A220" s="242"/>
      <c r="B220" s="242"/>
      <c r="C220" s="242"/>
      <c r="D220" s="242"/>
      <c r="E220" s="242"/>
      <c r="F220" s="242"/>
      <c r="G220" s="242"/>
      <c r="H220" s="242"/>
      <c r="I220" s="242"/>
      <c r="J220" s="242"/>
      <c r="K220" s="242"/>
      <c r="L220" s="242"/>
      <c r="M220" s="242"/>
    </row>
    <row r="221" spans="1:13" ht="13.5">
      <c r="A221" s="242"/>
      <c r="B221" s="242"/>
      <c r="C221" s="242"/>
      <c r="D221" s="242"/>
      <c r="E221" s="242"/>
      <c r="F221" s="242"/>
      <c r="G221" s="242"/>
      <c r="H221" s="242"/>
      <c r="I221" s="242"/>
      <c r="J221" s="242"/>
      <c r="K221" s="242"/>
      <c r="L221" s="242"/>
      <c r="M221" s="242"/>
    </row>
    <row r="222" spans="1:13" ht="13.5">
      <c r="A222" s="242"/>
      <c r="B222" s="242"/>
      <c r="C222" s="242"/>
      <c r="D222" s="242"/>
      <c r="E222" s="242"/>
      <c r="F222" s="242"/>
      <c r="G222" s="242"/>
      <c r="H222" s="242"/>
      <c r="I222" s="242"/>
      <c r="J222" s="242"/>
      <c r="K222" s="242"/>
      <c r="L222" s="242"/>
      <c r="M222" s="242"/>
    </row>
    <row r="223" spans="1:13" ht="13.5">
      <c r="A223" s="242"/>
      <c r="B223" s="242"/>
      <c r="C223" s="242"/>
      <c r="D223" s="242"/>
      <c r="E223" s="242"/>
      <c r="F223" s="242"/>
      <c r="G223" s="242"/>
      <c r="H223" s="242"/>
      <c r="I223" s="242"/>
      <c r="J223" s="242"/>
      <c r="K223" s="242"/>
      <c r="L223" s="242"/>
      <c r="M223" s="242"/>
    </row>
    <row r="224" spans="1:13" ht="13.5">
      <c r="A224" s="242"/>
      <c r="B224" s="242"/>
      <c r="C224" s="242"/>
      <c r="D224" s="242"/>
      <c r="E224" s="242"/>
      <c r="F224" s="242"/>
      <c r="G224" s="242"/>
      <c r="H224" s="242"/>
      <c r="I224" s="242"/>
      <c r="J224" s="242"/>
      <c r="K224" s="242"/>
      <c r="L224" s="242"/>
      <c r="M224" s="242"/>
    </row>
    <row r="225" spans="1:13" ht="13.5">
      <c r="A225" s="242"/>
      <c r="B225" s="242"/>
      <c r="C225" s="242"/>
      <c r="D225" s="242"/>
      <c r="E225" s="242"/>
      <c r="F225" s="242"/>
      <c r="G225" s="242"/>
      <c r="H225" s="242"/>
      <c r="I225" s="242"/>
      <c r="J225" s="242"/>
      <c r="K225" s="242"/>
      <c r="L225" s="242"/>
      <c r="M225" s="242"/>
    </row>
    <row r="226" spans="1:13" ht="13.5">
      <c r="A226" s="242"/>
      <c r="B226" s="242"/>
      <c r="C226" s="242"/>
      <c r="D226" s="242"/>
      <c r="E226" s="242"/>
      <c r="F226" s="242"/>
      <c r="G226" s="242"/>
      <c r="H226" s="242"/>
      <c r="I226" s="242"/>
      <c r="J226" s="242"/>
      <c r="K226" s="242"/>
      <c r="L226" s="242"/>
      <c r="M226" s="242"/>
    </row>
    <row r="227" spans="1:13" ht="13.5">
      <c r="A227" s="242"/>
      <c r="B227" s="242"/>
      <c r="C227" s="242"/>
      <c r="D227" s="242"/>
      <c r="E227" s="242"/>
      <c r="F227" s="242"/>
      <c r="G227" s="242"/>
      <c r="H227" s="242"/>
      <c r="I227" s="242"/>
      <c r="J227" s="242"/>
      <c r="K227" s="242"/>
      <c r="L227" s="242"/>
      <c r="M227" s="242"/>
    </row>
    <row r="228" spans="1:13" ht="13.5">
      <c r="A228" s="242"/>
      <c r="B228" s="242"/>
      <c r="C228" s="242"/>
      <c r="D228" s="242"/>
      <c r="E228" s="242"/>
      <c r="F228" s="242"/>
      <c r="G228" s="242"/>
      <c r="H228" s="242"/>
      <c r="I228" s="242"/>
      <c r="J228" s="242"/>
      <c r="K228" s="242"/>
      <c r="L228" s="242"/>
      <c r="M228" s="242"/>
    </row>
    <row r="229" spans="1:13" ht="13.5">
      <c r="A229" s="242"/>
      <c r="B229" s="242"/>
      <c r="C229" s="242"/>
      <c r="D229" s="242"/>
      <c r="E229" s="242"/>
      <c r="F229" s="242"/>
      <c r="G229" s="242"/>
      <c r="H229" s="242"/>
      <c r="I229" s="242"/>
      <c r="J229" s="242"/>
      <c r="K229" s="242"/>
      <c r="L229" s="242"/>
      <c r="M229" s="242"/>
    </row>
    <row r="230" spans="1:13" ht="13.5">
      <c r="A230" s="242"/>
      <c r="B230" s="242"/>
      <c r="C230" s="242"/>
      <c r="D230" s="242"/>
      <c r="E230" s="242"/>
      <c r="F230" s="242"/>
      <c r="G230" s="242"/>
      <c r="H230" s="242"/>
      <c r="I230" s="242"/>
      <c r="J230" s="242"/>
      <c r="K230" s="242"/>
      <c r="L230" s="242"/>
      <c r="M230" s="242"/>
    </row>
    <row r="231" spans="1:13" ht="13.5">
      <c r="A231" s="242"/>
      <c r="B231" s="242"/>
      <c r="C231" s="242"/>
      <c r="D231" s="242"/>
      <c r="E231" s="242"/>
      <c r="F231" s="242"/>
      <c r="G231" s="242"/>
      <c r="H231" s="242"/>
      <c r="I231" s="242"/>
      <c r="J231" s="242"/>
      <c r="K231" s="242"/>
      <c r="L231" s="242"/>
      <c r="M231" s="242"/>
    </row>
    <row r="232" spans="1:13" ht="13.5">
      <c r="A232" s="242"/>
      <c r="B232" s="242"/>
      <c r="C232" s="242"/>
      <c r="D232" s="242"/>
      <c r="E232" s="242"/>
      <c r="F232" s="242"/>
      <c r="G232" s="242"/>
      <c r="H232" s="242"/>
      <c r="I232" s="242"/>
      <c r="J232" s="242"/>
      <c r="K232" s="242"/>
      <c r="L232" s="242"/>
      <c r="M232" s="242"/>
    </row>
    <row r="233" spans="1:13" ht="13.5">
      <c r="A233" s="242"/>
      <c r="B233" s="242"/>
      <c r="C233" s="242"/>
      <c r="D233" s="242"/>
      <c r="E233" s="242"/>
      <c r="F233" s="242"/>
      <c r="G233" s="242"/>
      <c r="H233" s="242"/>
      <c r="I233" s="242"/>
      <c r="J233" s="242"/>
      <c r="K233" s="242"/>
      <c r="L233" s="242"/>
      <c r="M233" s="242"/>
    </row>
    <row r="234" spans="1:13" ht="13.5">
      <c r="A234" s="242"/>
      <c r="B234" s="242"/>
      <c r="C234" s="242"/>
      <c r="D234" s="242"/>
      <c r="E234" s="242"/>
      <c r="F234" s="242"/>
      <c r="G234" s="242"/>
      <c r="H234" s="242"/>
      <c r="I234" s="242"/>
      <c r="J234" s="242"/>
      <c r="K234" s="242"/>
      <c r="L234" s="242"/>
      <c r="M234" s="242"/>
    </row>
    <row r="235" spans="1:13" ht="13.5">
      <c r="A235" s="242"/>
      <c r="B235" s="242"/>
      <c r="C235" s="242"/>
      <c r="D235" s="242"/>
      <c r="E235" s="242"/>
      <c r="F235" s="242"/>
      <c r="G235" s="242"/>
      <c r="H235" s="242"/>
      <c r="I235" s="242"/>
      <c r="J235" s="242"/>
      <c r="K235" s="242"/>
      <c r="L235" s="242"/>
      <c r="M235" s="242"/>
    </row>
    <row r="236" spans="1:13" ht="13.5">
      <c r="A236" s="242"/>
      <c r="B236" s="242"/>
      <c r="C236" s="242"/>
      <c r="D236" s="242"/>
      <c r="E236" s="242"/>
      <c r="F236" s="242"/>
      <c r="G236" s="242"/>
      <c r="H236" s="242"/>
      <c r="I236" s="242"/>
      <c r="J236" s="242"/>
      <c r="K236" s="242"/>
      <c r="L236" s="242"/>
      <c r="M236" s="242"/>
    </row>
    <row r="237" spans="1:13" ht="13.5">
      <c r="A237" s="242"/>
      <c r="B237" s="242"/>
      <c r="C237" s="242"/>
      <c r="D237" s="242"/>
      <c r="E237" s="242"/>
      <c r="F237" s="242"/>
      <c r="G237" s="242"/>
      <c r="H237" s="242"/>
      <c r="I237" s="242"/>
      <c r="J237" s="242"/>
      <c r="K237" s="242"/>
      <c r="L237" s="242"/>
      <c r="M237" s="242"/>
    </row>
    <row r="238" spans="1:13" ht="13.5">
      <c r="A238" s="242"/>
      <c r="B238" s="242"/>
      <c r="C238" s="242"/>
      <c r="D238" s="242"/>
      <c r="E238" s="242"/>
      <c r="F238" s="242"/>
      <c r="G238" s="242"/>
      <c r="H238" s="242"/>
      <c r="I238" s="242"/>
      <c r="J238" s="242"/>
      <c r="K238" s="242"/>
      <c r="L238" s="242"/>
      <c r="M238" s="242"/>
    </row>
    <row r="239" spans="1:13" ht="13.5">
      <c r="A239" s="242"/>
      <c r="B239" s="242"/>
      <c r="C239" s="242"/>
      <c r="D239" s="242"/>
      <c r="E239" s="242"/>
      <c r="F239" s="242"/>
      <c r="G239" s="242"/>
      <c r="H239" s="242"/>
      <c r="I239" s="242"/>
      <c r="J239" s="242"/>
      <c r="K239" s="242"/>
      <c r="L239" s="242"/>
      <c r="M239" s="242"/>
    </row>
    <row r="240" spans="1:13" ht="13.5">
      <c r="A240" s="242"/>
      <c r="B240" s="242"/>
      <c r="C240" s="242"/>
      <c r="D240" s="242"/>
      <c r="E240" s="242"/>
      <c r="F240" s="242"/>
      <c r="G240" s="242"/>
      <c r="H240" s="242"/>
      <c r="I240" s="242"/>
      <c r="J240" s="242"/>
      <c r="K240" s="242"/>
      <c r="L240" s="242"/>
      <c r="M240" s="242"/>
    </row>
    <row r="241" spans="1:13" ht="13.5">
      <c r="A241" s="242"/>
      <c r="B241" s="242"/>
      <c r="C241" s="242"/>
      <c r="D241" s="242"/>
      <c r="E241" s="242"/>
      <c r="F241" s="242"/>
      <c r="G241" s="242"/>
      <c r="H241" s="242"/>
      <c r="I241" s="242"/>
      <c r="J241" s="242"/>
      <c r="K241" s="242"/>
      <c r="L241" s="242"/>
      <c r="M241" s="242"/>
    </row>
    <row r="242" spans="1:13" ht="13.5">
      <c r="A242" s="242"/>
      <c r="B242" s="242"/>
      <c r="C242" s="242"/>
      <c r="D242" s="242"/>
      <c r="E242" s="242"/>
      <c r="F242" s="242"/>
      <c r="G242" s="242"/>
      <c r="H242" s="242"/>
      <c r="I242" s="242"/>
      <c r="J242" s="242"/>
      <c r="K242" s="242"/>
      <c r="L242" s="242"/>
      <c r="M242" s="242"/>
    </row>
    <row r="243" spans="1:13" ht="13.5">
      <c r="A243" s="242"/>
      <c r="B243" s="242"/>
      <c r="C243" s="242"/>
      <c r="D243" s="242"/>
      <c r="E243" s="242"/>
      <c r="F243" s="242"/>
      <c r="G243" s="242"/>
      <c r="H243" s="242"/>
      <c r="I243" s="242"/>
      <c r="J243" s="242"/>
      <c r="K243" s="242"/>
      <c r="L243" s="242"/>
      <c r="M243" s="242"/>
    </row>
    <row r="244" spans="1:13" ht="13.5">
      <c r="A244" s="242"/>
      <c r="B244" s="242"/>
      <c r="C244" s="242"/>
      <c r="D244" s="242"/>
      <c r="E244" s="242"/>
      <c r="F244" s="242"/>
      <c r="G244" s="242"/>
      <c r="H244" s="242"/>
      <c r="I244" s="242"/>
      <c r="J244" s="242"/>
      <c r="K244" s="242"/>
      <c r="L244" s="242"/>
      <c r="M244" s="242"/>
    </row>
    <row r="245" spans="1:13" ht="13.5">
      <c r="A245" s="242"/>
      <c r="B245" s="242"/>
      <c r="C245" s="242"/>
      <c r="D245" s="242"/>
      <c r="E245" s="242"/>
      <c r="F245" s="242"/>
      <c r="G245" s="242"/>
      <c r="H245" s="242"/>
      <c r="I245" s="242"/>
      <c r="J245" s="242"/>
      <c r="K245" s="242"/>
      <c r="L245" s="242"/>
      <c r="M245" s="242"/>
    </row>
    <row r="246" spans="1:13" ht="13.5">
      <c r="A246" s="242"/>
      <c r="B246" s="242"/>
      <c r="C246" s="242"/>
      <c r="D246" s="242"/>
      <c r="E246" s="242"/>
      <c r="F246" s="242"/>
      <c r="G246" s="242"/>
      <c r="H246" s="242"/>
      <c r="I246" s="242"/>
      <c r="J246" s="242"/>
      <c r="K246" s="242"/>
      <c r="L246" s="242"/>
      <c r="M246" s="242"/>
    </row>
    <row r="247" spans="1:13" ht="13.5">
      <c r="A247" s="242"/>
      <c r="B247" s="242"/>
      <c r="C247" s="242"/>
      <c r="D247" s="242"/>
      <c r="E247" s="242"/>
      <c r="F247" s="242"/>
      <c r="G247" s="242"/>
      <c r="H247" s="242"/>
      <c r="I247" s="242"/>
      <c r="J247" s="242"/>
      <c r="K247" s="242"/>
      <c r="L247" s="242"/>
      <c r="M247" s="242"/>
    </row>
    <row r="248" spans="1:13" ht="13.5">
      <c r="A248" s="242"/>
      <c r="B248" s="242"/>
      <c r="C248" s="242"/>
      <c r="D248" s="242"/>
      <c r="E248" s="242"/>
      <c r="F248" s="242"/>
      <c r="G248" s="242"/>
      <c r="H248" s="242"/>
      <c r="I248" s="242"/>
      <c r="J248" s="242"/>
      <c r="K248" s="242"/>
      <c r="L248" s="242"/>
      <c r="M248" s="242"/>
    </row>
    <row r="249" spans="1:13" ht="13.5">
      <c r="A249" s="242"/>
      <c r="B249" s="242"/>
      <c r="C249" s="242"/>
      <c r="D249" s="242"/>
      <c r="E249" s="242"/>
      <c r="F249" s="242"/>
      <c r="G249" s="242"/>
      <c r="H249" s="242"/>
      <c r="I249" s="242"/>
      <c r="J249" s="242"/>
      <c r="K249" s="242"/>
      <c r="L249" s="242"/>
      <c r="M249" s="242"/>
    </row>
    <row r="250" spans="1:13" ht="13.5">
      <c r="A250" s="242"/>
      <c r="B250" s="242"/>
      <c r="C250" s="242"/>
      <c r="D250" s="242"/>
      <c r="E250" s="242"/>
      <c r="F250" s="242"/>
      <c r="G250" s="242"/>
      <c r="H250" s="242"/>
      <c r="I250" s="242"/>
      <c r="J250" s="242"/>
      <c r="K250" s="242"/>
      <c r="L250" s="242"/>
      <c r="M250" s="242"/>
    </row>
    <row r="251" spans="1:13" ht="13.5">
      <c r="A251" s="242"/>
      <c r="B251" s="242"/>
      <c r="C251" s="242"/>
      <c r="D251" s="242"/>
      <c r="E251" s="242"/>
      <c r="F251" s="242"/>
      <c r="G251" s="242"/>
      <c r="H251" s="242"/>
      <c r="I251" s="242"/>
      <c r="J251" s="242"/>
      <c r="K251" s="242"/>
      <c r="L251" s="242"/>
      <c r="M251" s="242"/>
    </row>
    <row r="252" spans="1:13" ht="13.5">
      <c r="A252" s="242"/>
      <c r="B252" s="242"/>
      <c r="C252" s="242"/>
      <c r="D252" s="242"/>
      <c r="E252" s="242"/>
      <c r="F252" s="242"/>
      <c r="G252" s="242"/>
      <c r="H252" s="242"/>
      <c r="I252" s="242"/>
      <c r="J252" s="242"/>
      <c r="K252" s="242"/>
      <c r="L252" s="242"/>
      <c r="M252" s="242"/>
    </row>
    <row r="253" spans="1:13" ht="13.5">
      <c r="A253" s="242"/>
      <c r="B253" s="242"/>
      <c r="C253" s="242"/>
      <c r="D253" s="242"/>
      <c r="E253" s="242"/>
      <c r="F253" s="242"/>
      <c r="G253" s="242"/>
      <c r="H253" s="242"/>
      <c r="I253" s="242"/>
      <c r="J253" s="242"/>
      <c r="K253" s="242"/>
      <c r="L253" s="242"/>
      <c r="M253" s="242"/>
    </row>
    <row r="254" spans="1:13" ht="13.5">
      <c r="A254" s="242"/>
      <c r="B254" s="242"/>
      <c r="C254" s="242"/>
      <c r="D254" s="242"/>
      <c r="E254" s="242"/>
      <c r="F254" s="242"/>
      <c r="G254" s="242"/>
      <c r="H254" s="242"/>
      <c r="I254" s="242"/>
      <c r="J254" s="242"/>
      <c r="K254" s="242"/>
      <c r="L254" s="242"/>
      <c r="M254" s="242"/>
    </row>
    <row r="255" spans="1:13" ht="13.5">
      <c r="A255" s="242"/>
      <c r="B255" s="242"/>
      <c r="C255" s="242"/>
      <c r="D255" s="242"/>
      <c r="E255" s="242"/>
      <c r="F255" s="242"/>
      <c r="G255" s="242"/>
      <c r="H255" s="242"/>
      <c r="I255" s="242"/>
      <c r="J255" s="242"/>
      <c r="K255" s="242"/>
      <c r="L255" s="242"/>
      <c r="M255" s="242"/>
    </row>
    <row r="256" spans="1:13" ht="13.5">
      <c r="A256" s="242"/>
      <c r="B256" s="242"/>
      <c r="C256" s="242"/>
      <c r="D256" s="242"/>
      <c r="E256" s="242"/>
      <c r="F256" s="242"/>
      <c r="G256" s="242"/>
      <c r="H256" s="242"/>
      <c r="I256" s="242"/>
      <c r="J256" s="242"/>
      <c r="K256" s="242"/>
      <c r="L256" s="242"/>
      <c r="M256" s="242"/>
    </row>
    <row r="257" spans="1:13" ht="13.5">
      <c r="A257" s="242"/>
      <c r="B257" s="242"/>
      <c r="C257" s="242"/>
      <c r="D257" s="242"/>
      <c r="E257" s="242"/>
      <c r="F257" s="242"/>
      <c r="G257" s="242"/>
      <c r="H257" s="242"/>
      <c r="I257" s="242"/>
      <c r="J257" s="242"/>
      <c r="K257" s="242"/>
      <c r="L257" s="242"/>
      <c r="M257" s="242"/>
    </row>
    <row r="258" spans="1:13" ht="13.5">
      <c r="A258" s="242"/>
      <c r="B258" s="242"/>
      <c r="C258" s="242"/>
      <c r="D258" s="242"/>
      <c r="E258" s="242"/>
      <c r="F258" s="242"/>
      <c r="G258" s="242"/>
      <c r="H258" s="242"/>
      <c r="I258" s="242"/>
      <c r="J258" s="242"/>
      <c r="K258" s="242"/>
      <c r="L258" s="242"/>
      <c r="M258" s="242"/>
    </row>
    <row r="259" spans="1:13" ht="13.5">
      <c r="A259" s="242"/>
      <c r="B259" s="242"/>
      <c r="C259" s="242"/>
      <c r="D259" s="242"/>
      <c r="E259" s="242"/>
      <c r="F259" s="242"/>
      <c r="G259" s="242"/>
      <c r="H259" s="242"/>
      <c r="I259" s="242"/>
      <c r="J259" s="242"/>
      <c r="K259" s="242"/>
      <c r="L259" s="242"/>
      <c r="M259" s="242"/>
    </row>
    <row r="260" spans="1:13" ht="13.5">
      <c r="A260" s="242"/>
      <c r="B260" s="242"/>
      <c r="C260" s="242"/>
      <c r="D260" s="242"/>
      <c r="E260" s="242"/>
      <c r="F260" s="242"/>
      <c r="G260" s="242"/>
      <c r="H260" s="242"/>
      <c r="I260" s="242"/>
      <c r="J260" s="242"/>
      <c r="K260" s="242"/>
      <c r="L260" s="242"/>
      <c r="M260" s="242"/>
    </row>
    <row r="261" spans="1:13" ht="13.5">
      <c r="A261" s="242"/>
      <c r="B261" s="242"/>
      <c r="C261" s="242"/>
      <c r="D261" s="242"/>
      <c r="E261" s="242"/>
      <c r="F261" s="242"/>
      <c r="G261" s="242"/>
      <c r="H261" s="242"/>
      <c r="I261" s="242"/>
      <c r="J261" s="242"/>
      <c r="K261" s="242"/>
      <c r="L261" s="242"/>
      <c r="M261" s="242"/>
    </row>
    <row r="262" spans="1:13" ht="13.5">
      <c r="A262" s="242"/>
      <c r="B262" s="242"/>
      <c r="C262" s="242"/>
      <c r="D262" s="242"/>
      <c r="E262" s="242"/>
      <c r="F262" s="242"/>
      <c r="G262" s="242"/>
      <c r="H262" s="242"/>
      <c r="I262" s="242"/>
      <c r="J262" s="242"/>
      <c r="K262" s="242"/>
      <c r="L262" s="242"/>
      <c r="M262" s="242"/>
    </row>
    <row r="263" spans="1:13" ht="13.5">
      <c r="A263" s="242"/>
      <c r="B263" s="242"/>
      <c r="C263" s="242"/>
      <c r="D263" s="242"/>
      <c r="E263" s="242"/>
      <c r="F263" s="242"/>
      <c r="G263" s="242"/>
      <c r="H263" s="242"/>
      <c r="I263" s="242"/>
      <c r="J263" s="242"/>
      <c r="K263" s="242"/>
      <c r="L263" s="242"/>
      <c r="M263" s="242"/>
    </row>
    <row r="264" spans="1:13" ht="13.5">
      <c r="A264" s="242"/>
      <c r="B264" s="242"/>
      <c r="C264" s="242"/>
      <c r="D264" s="242"/>
      <c r="E264" s="242"/>
      <c r="F264" s="242"/>
      <c r="G264" s="242"/>
      <c r="H264" s="242"/>
      <c r="I264" s="242"/>
      <c r="J264" s="242"/>
      <c r="K264" s="242"/>
      <c r="L264" s="242"/>
      <c r="M264" s="242"/>
    </row>
    <row r="265" spans="1:13" ht="13.5">
      <c r="A265" s="242"/>
      <c r="B265" s="242"/>
      <c r="C265" s="242"/>
      <c r="D265" s="242"/>
      <c r="E265" s="242"/>
      <c r="F265" s="242"/>
      <c r="G265" s="242"/>
      <c r="H265" s="242"/>
      <c r="I265" s="242"/>
      <c r="J265" s="242"/>
      <c r="K265" s="242"/>
      <c r="L265" s="242"/>
      <c r="M265" s="242"/>
    </row>
    <row r="266" spans="1:13" ht="13.5">
      <c r="A266" s="242"/>
      <c r="B266" s="242"/>
      <c r="C266" s="242"/>
      <c r="D266" s="242"/>
      <c r="E266" s="242"/>
      <c r="F266" s="242"/>
      <c r="G266" s="242"/>
      <c r="H266" s="242"/>
      <c r="I266" s="242"/>
      <c r="J266" s="242"/>
      <c r="K266" s="242"/>
      <c r="L266" s="242"/>
      <c r="M266" s="242"/>
    </row>
    <row r="267" spans="1:13" ht="13.5">
      <c r="A267" s="242"/>
      <c r="B267" s="242"/>
      <c r="C267" s="242"/>
      <c r="D267" s="242"/>
      <c r="E267" s="242"/>
      <c r="F267" s="242"/>
      <c r="G267" s="242"/>
      <c r="H267" s="242"/>
      <c r="I267" s="242"/>
      <c r="J267" s="242"/>
      <c r="K267" s="242"/>
      <c r="L267" s="242"/>
      <c r="M267" s="242"/>
    </row>
    <row r="268" spans="1:13" ht="13.5">
      <c r="A268" s="242"/>
      <c r="B268" s="242"/>
      <c r="C268" s="242"/>
      <c r="D268" s="242"/>
      <c r="E268" s="242"/>
      <c r="F268" s="242"/>
      <c r="G268" s="242"/>
      <c r="H268" s="242"/>
      <c r="I268" s="242"/>
      <c r="J268" s="242"/>
      <c r="K268" s="242"/>
      <c r="L268" s="242"/>
      <c r="M268" s="242"/>
    </row>
    <row r="269" spans="1:13" ht="13.5">
      <c r="A269" s="242"/>
      <c r="B269" s="242"/>
      <c r="C269" s="242"/>
      <c r="D269" s="242"/>
      <c r="E269" s="242"/>
      <c r="F269" s="242"/>
      <c r="G269" s="242"/>
      <c r="H269" s="242"/>
      <c r="I269" s="242"/>
      <c r="J269" s="242"/>
      <c r="K269" s="242"/>
      <c r="L269" s="242"/>
      <c r="M269" s="242"/>
    </row>
    <row r="270" spans="1:13" ht="13.5">
      <c r="A270" s="242"/>
      <c r="B270" s="242"/>
      <c r="C270" s="242"/>
      <c r="D270" s="242"/>
      <c r="E270" s="242"/>
      <c r="F270" s="242"/>
      <c r="G270" s="242"/>
      <c r="H270" s="242"/>
      <c r="I270" s="242"/>
      <c r="J270" s="242"/>
      <c r="K270" s="242"/>
      <c r="L270" s="242"/>
      <c r="M270" s="242"/>
    </row>
    <row r="271" spans="1:13" ht="13.5">
      <c r="A271" s="242"/>
      <c r="B271" s="242"/>
      <c r="C271" s="242"/>
      <c r="D271" s="242"/>
      <c r="E271" s="242"/>
      <c r="F271" s="242"/>
      <c r="G271" s="242"/>
      <c r="H271" s="242"/>
      <c r="I271" s="242"/>
      <c r="J271" s="242"/>
      <c r="K271" s="242"/>
      <c r="L271" s="242"/>
      <c r="M271" s="242"/>
    </row>
    <row r="272" spans="1:13" ht="13.5">
      <c r="A272" s="242"/>
      <c r="B272" s="242"/>
      <c r="C272" s="242"/>
      <c r="D272" s="242"/>
      <c r="E272" s="242"/>
      <c r="F272" s="242"/>
      <c r="G272" s="242"/>
      <c r="H272" s="242"/>
      <c r="I272" s="242"/>
      <c r="J272" s="242"/>
      <c r="K272" s="242"/>
      <c r="L272" s="242"/>
      <c r="M272" s="242"/>
    </row>
    <row r="273" spans="1:13" ht="13.5">
      <c r="A273" s="242"/>
      <c r="B273" s="242"/>
      <c r="C273" s="242"/>
      <c r="D273" s="242"/>
      <c r="E273" s="242"/>
      <c r="F273" s="242"/>
      <c r="G273" s="242"/>
      <c r="H273" s="242"/>
      <c r="I273" s="242"/>
      <c r="J273" s="242"/>
      <c r="K273" s="242"/>
      <c r="L273" s="242"/>
      <c r="M273" s="242"/>
    </row>
    <row r="274" spans="1:13" ht="13.5">
      <c r="A274" s="242"/>
      <c r="B274" s="242"/>
      <c r="C274" s="242"/>
      <c r="D274" s="242"/>
      <c r="E274" s="242"/>
      <c r="F274" s="242"/>
      <c r="G274" s="242"/>
      <c r="H274" s="242"/>
      <c r="I274" s="242"/>
      <c r="J274" s="242"/>
      <c r="K274" s="242"/>
      <c r="L274" s="242"/>
      <c r="M274" s="242"/>
    </row>
    <row r="275" spans="1:13" ht="13.5">
      <c r="A275" s="242"/>
      <c r="B275" s="242"/>
      <c r="C275" s="242"/>
      <c r="D275" s="242"/>
      <c r="E275" s="242"/>
      <c r="F275" s="242"/>
      <c r="G275" s="242"/>
      <c r="H275" s="242"/>
      <c r="I275" s="242"/>
      <c r="J275" s="242"/>
      <c r="K275" s="242"/>
      <c r="L275" s="242"/>
      <c r="M275" s="242"/>
    </row>
    <row r="276" spans="1:13" ht="13.5">
      <c r="A276" s="242"/>
      <c r="B276" s="242"/>
      <c r="C276" s="242"/>
      <c r="D276" s="242"/>
      <c r="E276" s="242"/>
      <c r="F276" s="242"/>
      <c r="G276" s="242"/>
      <c r="H276" s="242"/>
      <c r="I276" s="242"/>
      <c r="J276" s="242"/>
      <c r="K276" s="242"/>
      <c r="L276" s="242"/>
      <c r="M276" s="242"/>
    </row>
    <row r="277" spans="1:13" ht="13.5">
      <c r="A277" s="242"/>
      <c r="B277" s="242"/>
      <c r="C277" s="242"/>
      <c r="D277" s="242"/>
      <c r="E277" s="242"/>
      <c r="F277" s="242"/>
      <c r="G277" s="242"/>
      <c r="H277" s="242"/>
      <c r="I277" s="242"/>
      <c r="J277" s="242"/>
      <c r="K277" s="242"/>
      <c r="L277" s="242"/>
      <c r="M277" s="242"/>
    </row>
    <row r="278" spans="1:13" ht="13.5">
      <c r="A278" s="242"/>
      <c r="B278" s="242"/>
      <c r="C278" s="242"/>
      <c r="D278" s="242"/>
      <c r="E278" s="242"/>
      <c r="F278" s="242"/>
      <c r="G278" s="242"/>
      <c r="H278" s="242"/>
      <c r="I278" s="242"/>
      <c r="J278" s="242"/>
      <c r="K278" s="242"/>
      <c r="L278" s="242"/>
      <c r="M278" s="242"/>
    </row>
    <row r="279" spans="1:13" ht="13.5">
      <c r="A279" s="242"/>
      <c r="B279" s="242"/>
      <c r="C279" s="242"/>
      <c r="D279" s="242"/>
      <c r="E279" s="242"/>
      <c r="F279" s="242"/>
      <c r="G279" s="242"/>
      <c r="H279" s="242"/>
      <c r="I279" s="242"/>
      <c r="J279" s="242"/>
      <c r="K279" s="242"/>
      <c r="L279" s="242"/>
      <c r="M279" s="242"/>
    </row>
    <row r="280" spans="1:13" ht="13.5">
      <c r="A280" s="242"/>
      <c r="B280" s="242"/>
      <c r="C280" s="242"/>
      <c r="D280" s="242"/>
      <c r="E280" s="242"/>
      <c r="F280" s="242"/>
      <c r="G280" s="242"/>
      <c r="H280" s="242"/>
      <c r="I280" s="242"/>
      <c r="J280" s="242"/>
      <c r="K280" s="242"/>
      <c r="L280" s="242"/>
      <c r="M280" s="242"/>
    </row>
    <row r="281" spans="1:13" ht="13.5">
      <c r="A281" s="242"/>
      <c r="B281" s="242"/>
      <c r="C281" s="242"/>
      <c r="D281" s="242"/>
      <c r="E281" s="242"/>
      <c r="F281" s="242"/>
      <c r="G281" s="242"/>
      <c r="H281" s="242"/>
      <c r="I281" s="242"/>
      <c r="J281" s="242"/>
      <c r="K281" s="242"/>
      <c r="L281" s="242"/>
      <c r="M281" s="242"/>
    </row>
    <row r="282" spans="1:13" ht="13.5">
      <c r="A282" s="242"/>
      <c r="B282" s="242"/>
      <c r="C282" s="242"/>
      <c r="D282" s="242"/>
      <c r="E282" s="242"/>
      <c r="F282" s="242"/>
      <c r="G282" s="242"/>
      <c r="H282" s="242"/>
      <c r="I282" s="242"/>
      <c r="J282" s="242"/>
      <c r="K282" s="242"/>
      <c r="L282" s="242"/>
      <c r="M282" s="242"/>
    </row>
    <row r="283" spans="1:13" ht="13.5">
      <c r="A283" s="242"/>
      <c r="B283" s="242"/>
      <c r="C283" s="242"/>
      <c r="D283" s="242"/>
      <c r="E283" s="242"/>
      <c r="F283" s="242"/>
      <c r="G283" s="242"/>
      <c r="H283" s="242"/>
      <c r="I283" s="242"/>
      <c r="J283" s="242"/>
      <c r="K283" s="242"/>
      <c r="L283" s="242"/>
      <c r="M283" s="242"/>
    </row>
    <row r="284" spans="1:13" ht="13.5">
      <c r="A284" s="242"/>
      <c r="B284" s="242"/>
      <c r="C284" s="242"/>
      <c r="D284" s="242"/>
      <c r="E284" s="242"/>
      <c r="F284" s="242"/>
      <c r="G284" s="242"/>
      <c r="H284" s="242"/>
      <c r="I284" s="242"/>
      <c r="J284" s="242"/>
      <c r="K284" s="242"/>
      <c r="L284" s="242"/>
      <c r="M284" s="242"/>
    </row>
    <row r="285" spans="1:13" ht="13.5">
      <c r="A285" s="242"/>
      <c r="B285" s="242"/>
      <c r="C285" s="242"/>
      <c r="D285" s="242"/>
      <c r="E285" s="242"/>
      <c r="F285" s="242"/>
      <c r="G285" s="242"/>
      <c r="H285" s="242"/>
      <c r="I285" s="242"/>
      <c r="J285" s="242"/>
      <c r="K285" s="242"/>
      <c r="L285" s="242"/>
      <c r="M285" s="242"/>
    </row>
    <row r="286" spans="1:13" ht="13.5">
      <c r="A286" s="242"/>
      <c r="B286" s="242"/>
      <c r="C286" s="242"/>
      <c r="D286" s="242"/>
      <c r="E286" s="242"/>
      <c r="F286" s="242"/>
      <c r="G286" s="242"/>
      <c r="H286" s="242"/>
      <c r="I286" s="242"/>
      <c r="J286" s="242"/>
      <c r="K286" s="242"/>
      <c r="L286" s="242"/>
      <c r="M286" s="242"/>
    </row>
    <row r="287" spans="1:13" ht="13.5">
      <c r="A287" s="242"/>
      <c r="B287" s="242"/>
      <c r="C287" s="242"/>
      <c r="D287" s="242"/>
      <c r="E287" s="242"/>
      <c r="F287" s="242"/>
      <c r="G287" s="242"/>
      <c r="H287" s="242"/>
      <c r="I287" s="242"/>
      <c r="J287" s="242"/>
      <c r="K287" s="242"/>
      <c r="L287" s="242"/>
      <c r="M287" s="242"/>
    </row>
    <row r="288" spans="1:13" ht="13.5">
      <c r="A288" s="242"/>
      <c r="B288" s="242"/>
      <c r="C288" s="242"/>
      <c r="D288" s="242"/>
      <c r="E288" s="242"/>
      <c r="F288" s="242"/>
      <c r="G288" s="242"/>
      <c r="H288" s="242"/>
      <c r="I288" s="242"/>
      <c r="J288" s="242"/>
      <c r="K288" s="242"/>
      <c r="L288" s="242"/>
      <c r="M288" s="242"/>
    </row>
    <row r="289" spans="1:13" ht="13.5">
      <c r="A289" s="242"/>
      <c r="B289" s="242"/>
      <c r="C289" s="242"/>
      <c r="D289" s="242"/>
      <c r="E289" s="242"/>
      <c r="F289" s="242"/>
      <c r="G289" s="242"/>
      <c r="H289" s="242"/>
      <c r="I289" s="242"/>
      <c r="J289" s="242"/>
      <c r="K289" s="242"/>
      <c r="L289" s="242"/>
      <c r="M289" s="242"/>
    </row>
    <row r="290" spans="1:13" ht="13.5">
      <c r="A290" s="242"/>
      <c r="B290" s="242"/>
      <c r="C290" s="242"/>
      <c r="D290" s="242"/>
      <c r="E290" s="242"/>
      <c r="F290" s="242"/>
      <c r="G290" s="242"/>
      <c r="H290" s="242"/>
      <c r="I290" s="242"/>
      <c r="J290" s="242"/>
      <c r="K290" s="242"/>
      <c r="L290" s="242"/>
      <c r="M290" s="242"/>
    </row>
    <row r="291" spans="1:13" ht="13.5">
      <c r="A291" s="242"/>
      <c r="B291" s="242"/>
      <c r="C291" s="242"/>
      <c r="D291" s="242"/>
      <c r="E291" s="242"/>
      <c r="F291" s="242"/>
      <c r="G291" s="242"/>
      <c r="H291" s="242"/>
      <c r="I291" s="242"/>
      <c r="J291" s="242"/>
      <c r="K291" s="242"/>
      <c r="L291" s="242"/>
      <c r="M291" s="242"/>
    </row>
    <row r="292" spans="1:13" ht="13.5">
      <c r="A292" s="242"/>
      <c r="B292" s="242"/>
      <c r="C292" s="242"/>
      <c r="D292" s="242"/>
      <c r="E292" s="242"/>
      <c r="F292" s="242"/>
      <c r="G292" s="242"/>
      <c r="H292" s="242"/>
      <c r="I292" s="242"/>
      <c r="J292" s="242"/>
      <c r="K292" s="242"/>
      <c r="L292" s="242"/>
      <c r="M292" s="242"/>
    </row>
    <row r="293" spans="1:13" ht="13.5">
      <c r="A293" s="242"/>
      <c r="B293" s="242"/>
      <c r="C293" s="242"/>
      <c r="D293" s="242"/>
      <c r="E293" s="242"/>
      <c r="F293" s="242"/>
      <c r="G293" s="242"/>
      <c r="H293" s="242"/>
      <c r="I293" s="242"/>
      <c r="J293" s="242"/>
      <c r="K293" s="242"/>
      <c r="L293" s="242"/>
      <c r="M293" s="242"/>
    </row>
    <row r="294" spans="1:13" ht="13.5">
      <c r="A294" s="242"/>
      <c r="B294" s="242"/>
      <c r="C294" s="242"/>
      <c r="D294" s="242"/>
      <c r="E294" s="242"/>
      <c r="F294" s="242"/>
      <c r="G294" s="242"/>
      <c r="H294" s="242"/>
      <c r="I294" s="242"/>
      <c r="J294" s="242"/>
      <c r="K294" s="242"/>
      <c r="L294" s="242"/>
      <c r="M294" s="242"/>
    </row>
    <row r="295" spans="1:13" ht="13.5">
      <c r="A295" s="242"/>
      <c r="B295" s="242"/>
      <c r="C295" s="242"/>
      <c r="D295" s="242"/>
      <c r="E295" s="242"/>
      <c r="F295" s="242"/>
      <c r="G295" s="242"/>
      <c r="H295" s="242"/>
      <c r="I295" s="242"/>
      <c r="J295" s="242"/>
      <c r="K295" s="242"/>
      <c r="L295" s="242"/>
      <c r="M295" s="242"/>
    </row>
    <row r="296" spans="1:13" ht="13.5">
      <c r="A296" s="242"/>
      <c r="B296" s="242"/>
      <c r="C296" s="242"/>
      <c r="D296" s="242"/>
      <c r="E296" s="242"/>
      <c r="F296" s="242"/>
      <c r="G296" s="242"/>
      <c r="H296" s="242"/>
      <c r="I296" s="242"/>
      <c r="J296" s="242"/>
      <c r="K296" s="242"/>
      <c r="L296" s="242"/>
      <c r="M296" s="242"/>
    </row>
    <row r="297" spans="1:13" ht="13.5">
      <c r="A297" s="242"/>
      <c r="B297" s="242"/>
      <c r="C297" s="242"/>
      <c r="D297" s="242"/>
      <c r="E297" s="242"/>
      <c r="F297" s="242"/>
      <c r="G297" s="242"/>
      <c r="H297" s="242"/>
      <c r="I297" s="242"/>
      <c r="J297" s="242"/>
      <c r="K297" s="242"/>
      <c r="L297" s="242"/>
      <c r="M297" s="242"/>
    </row>
    <row r="298" spans="1:13" ht="13.5">
      <c r="A298" s="242"/>
      <c r="B298" s="242"/>
      <c r="C298" s="242"/>
      <c r="D298" s="242"/>
      <c r="E298" s="242"/>
      <c r="F298" s="242"/>
      <c r="G298" s="242"/>
      <c r="H298" s="242"/>
      <c r="I298" s="242"/>
      <c r="J298" s="242"/>
      <c r="K298" s="242"/>
      <c r="L298" s="242"/>
      <c r="M298" s="242"/>
    </row>
    <row r="299" spans="1:13" ht="13.5">
      <c r="A299" s="242"/>
      <c r="B299" s="242"/>
      <c r="C299" s="242"/>
      <c r="D299" s="242"/>
      <c r="E299" s="242"/>
      <c r="F299" s="242"/>
      <c r="G299" s="242"/>
      <c r="H299" s="242"/>
      <c r="I299" s="242"/>
      <c r="J299" s="242"/>
      <c r="K299" s="242"/>
      <c r="L299" s="242"/>
      <c r="M299" s="242"/>
    </row>
    <row r="300" spans="1:13" ht="13.5">
      <c r="A300" s="242"/>
      <c r="B300" s="242"/>
      <c r="C300" s="242"/>
      <c r="D300" s="242"/>
      <c r="E300" s="242"/>
      <c r="F300" s="242"/>
      <c r="G300" s="242"/>
      <c r="H300" s="242"/>
      <c r="I300" s="242"/>
      <c r="J300" s="242"/>
      <c r="K300" s="242"/>
      <c r="L300" s="242"/>
      <c r="M300" s="242"/>
    </row>
    <row r="301" spans="1:13" ht="13.5">
      <c r="A301" s="242"/>
      <c r="B301" s="242"/>
      <c r="C301" s="242"/>
      <c r="D301" s="242"/>
      <c r="E301" s="242"/>
      <c r="F301" s="242"/>
      <c r="G301" s="242"/>
      <c r="H301" s="242"/>
      <c r="I301" s="242"/>
      <c r="J301" s="242"/>
      <c r="K301" s="242"/>
      <c r="L301" s="242"/>
      <c r="M301" s="242"/>
    </row>
    <row r="302" spans="1:13" ht="13.5">
      <c r="A302" s="242"/>
      <c r="B302" s="242"/>
      <c r="C302" s="242"/>
      <c r="D302" s="242"/>
      <c r="E302" s="242"/>
      <c r="F302" s="242"/>
      <c r="G302" s="242"/>
      <c r="H302" s="242"/>
      <c r="I302" s="242"/>
      <c r="J302" s="242"/>
      <c r="K302" s="242"/>
      <c r="L302" s="242"/>
      <c r="M302" s="242"/>
    </row>
    <row r="303" spans="1:13" ht="13.5">
      <c r="A303" s="242"/>
      <c r="B303" s="242"/>
      <c r="C303" s="242"/>
      <c r="D303" s="242"/>
      <c r="E303" s="242"/>
      <c r="F303" s="242"/>
      <c r="G303" s="242"/>
      <c r="H303" s="242"/>
      <c r="I303" s="242"/>
      <c r="J303" s="242"/>
      <c r="K303" s="242"/>
      <c r="L303" s="242"/>
      <c r="M303" s="242"/>
    </row>
    <row r="304" spans="1:13" ht="13.5">
      <c r="A304" s="242"/>
      <c r="B304" s="242"/>
      <c r="C304" s="242"/>
      <c r="D304" s="242"/>
      <c r="E304" s="242"/>
      <c r="F304" s="242"/>
      <c r="G304" s="242"/>
      <c r="H304" s="242"/>
      <c r="I304" s="242"/>
      <c r="J304" s="242"/>
      <c r="K304" s="242"/>
      <c r="L304" s="242"/>
      <c r="M304" s="242"/>
    </row>
    <row r="305" spans="1:13" ht="13.5">
      <c r="A305" s="242"/>
      <c r="B305" s="242"/>
      <c r="C305" s="242"/>
      <c r="D305" s="242"/>
      <c r="E305" s="242"/>
      <c r="F305" s="242"/>
      <c r="G305" s="242"/>
      <c r="H305" s="242"/>
      <c r="I305" s="242"/>
      <c r="J305" s="242"/>
      <c r="K305" s="242"/>
      <c r="L305" s="242"/>
      <c r="M305" s="242"/>
    </row>
    <row r="306" spans="1:13" ht="13.5">
      <c r="A306" s="242"/>
      <c r="B306" s="242"/>
      <c r="C306" s="242"/>
      <c r="D306" s="242"/>
      <c r="E306" s="242"/>
      <c r="F306" s="242"/>
      <c r="G306" s="242"/>
      <c r="H306" s="242"/>
      <c r="I306" s="242"/>
      <c r="J306" s="242"/>
      <c r="K306" s="242"/>
      <c r="L306" s="242"/>
      <c r="M306" s="242"/>
    </row>
    <row r="307" spans="1:13" ht="13.5">
      <c r="A307" s="242"/>
      <c r="B307" s="242"/>
      <c r="C307" s="242"/>
      <c r="D307" s="242"/>
      <c r="E307" s="242"/>
      <c r="F307" s="242"/>
      <c r="G307" s="242"/>
      <c r="H307" s="242"/>
      <c r="I307" s="242"/>
      <c r="J307" s="242"/>
      <c r="K307" s="242"/>
      <c r="L307" s="242"/>
      <c r="M307" s="242"/>
    </row>
    <row r="308" spans="1:13" ht="13.5">
      <c r="A308" s="242"/>
      <c r="B308" s="242"/>
      <c r="C308" s="242"/>
      <c r="D308" s="242"/>
      <c r="E308" s="242"/>
      <c r="F308" s="242"/>
      <c r="G308" s="242"/>
      <c r="H308" s="242"/>
      <c r="I308" s="242"/>
      <c r="J308" s="242"/>
      <c r="K308" s="242"/>
      <c r="L308" s="242"/>
      <c r="M308" s="242"/>
    </row>
    <row r="309" spans="1:13" ht="13.5">
      <c r="A309" s="242"/>
      <c r="B309" s="242"/>
      <c r="C309" s="242"/>
      <c r="D309" s="242"/>
      <c r="E309" s="242"/>
      <c r="F309" s="242"/>
      <c r="G309" s="242"/>
      <c r="H309" s="242"/>
      <c r="I309" s="242"/>
      <c r="J309" s="242"/>
      <c r="K309" s="242"/>
      <c r="L309" s="242"/>
      <c r="M309" s="242"/>
    </row>
    <row r="310" spans="1:13" ht="13.5">
      <c r="A310" s="242"/>
      <c r="B310" s="242"/>
      <c r="C310" s="242"/>
      <c r="D310" s="242"/>
      <c r="E310" s="242"/>
      <c r="F310" s="242"/>
      <c r="G310" s="242"/>
      <c r="H310" s="242"/>
      <c r="I310" s="242"/>
      <c r="J310" s="242"/>
      <c r="K310" s="242"/>
      <c r="L310" s="242"/>
      <c r="M310" s="242"/>
    </row>
    <row r="311" spans="1:13" ht="13.5">
      <c r="A311" s="242"/>
      <c r="B311" s="242"/>
      <c r="C311" s="242"/>
      <c r="D311" s="242"/>
      <c r="E311" s="242"/>
      <c r="F311" s="242"/>
      <c r="G311" s="242"/>
      <c r="H311" s="242"/>
      <c r="I311" s="242"/>
      <c r="J311" s="242"/>
      <c r="K311" s="242"/>
      <c r="L311" s="242"/>
      <c r="M311" s="242"/>
    </row>
    <row r="312" spans="1:13" ht="13.5">
      <c r="A312" s="242"/>
      <c r="B312" s="242"/>
      <c r="C312" s="242"/>
      <c r="D312" s="242"/>
      <c r="E312" s="242"/>
      <c r="F312" s="242"/>
      <c r="G312" s="242"/>
      <c r="H312" s="242"/>
      <c r="I312" s="242"/>
      <c r="J312" s="242"/>
      <c r="K312" s="242"/>
      <c r="L312" s="242"/>
      <c r="M312" s="242"/>
    </row>
    <row r="313" spans="1:13" ht="13.5">
      <c r="A313" s="242"/>
      <c r="B313" s="242"/>
      <c r="C313" s="242"/>
      <c r="D313" s="242"/>
      <c r="E313" s="242"/>
      <c r="F313" s="242"/>
      <c r="G313" s="242"/>
      <c r="H313" s="242"/>
      <c r="I313" s="242"/>
      <c r="J313" s="242"/>
      <c r="K313" s="242"/>
      <c r="L313" s="242"/>
      <c r="M313" s="242"/>
    </row>
    <row r="314" spans="1:13" ht="13.5">
      <c r="A314" s="242"/>
      <c r="B314" s="242"/>
      <c r="C314" s="242"/>
      <c r="D314" s="242"/>
      <c r="E314" s="242"/>
      <c r="F314" s="242"/>
      <c r="G314" s="242"/>
      <c r="H314" s="242"/>
      <c r="I314" s="242"/>
      <c r="J314" s="242"/>
      <c r="K314" s="242"/>
      <c r="L314" s="242"/>
      <c r="M314" s="242"/>
    </row>
    <row r="315" spans="1:13" ht="13.5">
      <c r="A315" s="242"/>
      <c r="B315" s="242"/>
      <c r="C315" s="242"/>
      <c r="D315" s="242"/>
      <c r="E315" s="242"/>
      <c r="F315" s="242"/>
      <c r="G315" s="242"/>
      <c r="H315" s="242"/>
      <c r="I315" s="242"/>
      <c r="J315" s="242"/>
      <c r="K315" s="242"/>
      <c r="L315" s="242"/>
      <c r="M315" s="242"/>
    </row>
    <row r="316" spans="1:13" ht="13.5">
      <c r="A316" s="242"/>
      <c r="B316" s="242"/>
      <c r="C316" s="242"/>
      <c r="D316" s="242"/>
      <c r="E316" s="242"/>
      <c r="F316" s="242"/>
      <c r="G316" s="242"/>
      <c r="H316" s="242"/>
      <c r="I316" s="242"/>
      <c r="J316" s="242"/>
      <c r="K316" s="242"/>
      <c r="L316" s="242"/>
      <c r="M316" s="242"/>
    </row>
    <row r="317" spans="1:13" ht="13.5">
      <c r="A317" s="242"/>
      <c r="B317" s="242"/>
      <c r="C317" s="242"/>
      <c r="D317" s="242"/>
      <c r="E317" s="242"/>
      <c r="F317" s="242"/>
      <c r="G317" s="242"/>
      <c r="H317" s="242"/>
      <c r="I317" s="242"/>
      <c r="J317" s="242"/>
      <c r="K317" s="242"/>
      <c r="L317" s="242"/>
      <c r="M317" s="242"/>
    </row>
    <row r="318" spans="1:13" ht="13.5">
      <c r="A318" s="242"/>
      <c r="B318" s="242"/>
      <c r="C318" s="242"/>
      <c r="D318" s="242"/>
      <c r="E318" s="242"/>
      <c r="F318" s="242"/>
      <c r="G318" s="242"/>
      <c r="H318" s="242"/>
      <c r="I318" s="242"/>
      <c r="J318" s="242"/>
      <c r="K318" s="242"/>
      <c r="L318" s="242"/>
      <c r="M318" s="242"/>
    </row>
    <row r="319" spans="1:13" ht="13.5">
      <c r="A319" s="242"/>
      <c r="B319" s="242"/>
      <c r="C319" s="242"/>
      <c r="D319" s="242"/>
      <c r="E319" s="242"/>
      <c r="F319" s="242"/>
      <c r="G319" s="242"/>
      <c r="H319" s="242"/>
      <c r="I319" s="242"/>
      <c r="J319" s="242"/>
      <c r="K319" s="242"/>
      <c r="L319" s="242"/>
      <c r="M319" s="242"/>
    </row>
    <row r="320" spans="1:13" ht="13.5">
      <c r="A320" s="242"/>
      <c r="B320" s="242"/>
      <c r="C320" s="242"/>
      <c r="D320" s="242"/>
      <c r="E320" s="242"/>
      <c r="F320" s="242"/>
      <c r="G320" s="242"/>
      <c r="H320" s="242"/>
      <c r="I320" s="242"/>
      <c r="J320" s="242"/>
      <c r="K320" s="242"/>
      <c r="L320" s="242"/>
      <c r="M320" s="242"/>
    </row>
    <row r="321" spans="1:13" ht="13.5">
      <c r="A321" s="242"/>
      <c r="B321" s="242"/>
      <c r="C321" s="242"/>
      <c r="D321" s="242"/>
      <c r="E321" s="242"/>
      <c r="F321" s="242"/>
      <c r="G321" s="242"/>
      <c r="H321" s="242"/>
      <c r="I321" s="242"/>
      <c r="J321" s="242"/>
      <c r="K321" s="242"/>
      <c r="L321" s="242"/>
      <c r="M321" s="242"/>
    </row>
    <row r="322" spans="1:13" ht="13.5">
      <c r="A322" s="242"/>
      <c r="B322" s="242"/>
      <c r="C322" s="242"/>
      <c r="D322" s="242"/>
      <c r="E322" s="242"/>
      <c r="F322" s="242"/>
      <c r="G322" s="242"/>
      <c r="H322" s="242"/>
      <c r="I322" s="242"/>
      <c r="J322" s="242"/>
      <c r="K322" s="242"/>
      <c r="L322" s="242"/>
      <c r="M322" s="242"/>
    </row>
    <row r="323" spans="1:13" ht="13.5">
      <c r="A323" s="242"/>
      <c r="B323" s="242"/>
      <c r="C323" s="242"/>
      <c r="D323" s="242"/>
      <c r="E323" s="242"/>
      <c r="F323" s="242"/>
      <c r="G323" s="242"/>
      <c r="H323" s="242"/>
      <c r="I323" s="242"/>
      <c r="J323" s="242"/>
      <c r="K323" s="242"/>
      <c r="L323" s="242"/>
      <c r="M323" s="242"/>
    </row>
    <row r="324" spans="1:13" ht="13.5">
      <c r="A324" s="242"/>
      <c r="B324" s="242"/>
      <c r="C324" s="242"/>
      <c r="D324" s="242"/>
      <c r="E324" s="242"/>
      <c r="F324" s="242"/>
      <c r="G324" s="242"/>
      <c r="H324" s="242"/>
      <c r="I324" s="242"/>
      <c r="J324" s="242"/>
      <c r="K324" s="242"/>
      <c r="L324" s="242"/>
      <c r="M324" s="242"/>
    </row>
    <row r="325" spans="1:13" ht="13.5">
      <c r="A325" s="242"/>
      <c r="B325" s="242"/>
      <c r="C325" s="242"/>
      <c r="D325" s="242"/>
      <c r="E325" s="242"/>
      <c r="F325" s="242"/>
      <c r="G325" s="242"/>
      <c r="H325" s="242"/>
      <c r="I325" s="242"/>
      <c r="J325" s="242"/>
      <c r="K325" s="242"/>
      <c r="L325" s="242"/>
      <c r="M325" s="242"/>
    </row>
    <row r="326" spans="1:13" ht="13.5">
      <c r="A326" s="242"/>
      <c r="B326" s="242"/>
      <c r="C326" s="242"/>
      <c r="D326" s="242"/>
      <c r="E326" s="242"/>
      <c r="F326" s="242"/>
      <c r="G326" s="242"/>
      <c r="H326" s="242"/>
      <c r="I326" s="242"/>
      <c r="J326" s="242"/>
      <c r="K326" s="242"/>
      <c r="L326" s="242"/>
      <c r="M326" s="242"/>
    </row>
    <row r="327" spans="1:13" ht="13.5">
      <c r="A327" s="242"/>
      <c r="B327" s="242"/>
      <c r="C327" s="242"/>
      <c r="D327" s="242"/>
      <c r="E327" s="242"/>
      <c r="F327" s="242"/>
      <c r="G327" s="242"/>
      <c r="H327" s="242"/>
      <c r="I327" s="242"/>
      <c r="J327" s="242"/>
      <c r="K327" s="242"/>
      <c r="L327" s="242"/>
      <c r="M327" s="242"/>
    </row>
    <row r="328" spans="1:13" ht="13.5">
      <c r="A328" s="242"/>
      <c r="B328" s="242"/>
      <c r="C328" s="242"/>
      <c r="D328" s="242"/>
      <c r="E328" s="242"/>
      <c r="F328" s="242"/>
      <c r="G328" s="242"/>
      <c r="H328" s="242"/>
      <c r="I328" s="242"/>
      <c r="J328" s="242"/>
      <c r="K328" s="242"/>
      <c r="L328" s="242"/>
      <c r="M328" s="242"/>
    </row>
    <row r="329" spans="1:13" ht="13.5">
      <c r="A329" s="242"/>
      <c r="B329" s="242"/>
      <c r="C329" s="242"/>
      <c r="D329" s="242"/>
      <c r="E329" s="242"/>
      <c r="F329" s="242"/>
      <c r="G329" s="242"/>
      <c r="H329" s="242"/>
      <c r="I329" s="242"/>
      <c r="J329" s="242"/>
      <c r="K329" s="242"/>
      <c r="L329" s="242"/>
      <c r="M329" s="242"/>
    </row>
    <row r="330" spans="1:13" ht="13.5">
      <c r="A330" s="242"/>
      <c r="B330" s="242"/>
      <c r="C330" s="242"/>
      <c r="D330" s="242"/>
      <c r="E330" s="242"/>
      <c r="F330" s="242"/>
      <c r="G330" s="242"/>
      <c r="H330" s="242"/>
      <c r="I330" s="242"/>
      <c r="J330" s="242"/>
      <c r="K330" s="242"/>
      <c r="L330" s="242"/>
      <c r="M330" s="242"/>
    </row>
    <row r="331" spans="1:13" ht="13.5">
      <c r="A331" s="242"/>
      <c r="B331" s="242"/>
      <c r="C331" s="242"/>
      <c r="D331" s="242"/>
      <c r="E331" s="242"/>
      <c r="F331" s="242"/>
      <c r="G331" s="242"/>
      <c r="H331" s="242"/>
      <c r="I331" s="242"/>
      <c r="J331" s="242"/>
      <c r="K331" s="242"/>
      <c r="L331" s="242"/>
      <c r="M331" s="242"/>
    </row>
    <row r="332" spans="1:13" ht="13.5">
      <c r="A332" s="242"/>
      <c r="B332" s="242"/>
      <c r="C332" s="242"/>
      <c r="D332" s="242"/>
      <c r="E332" s="242"/>
      <c r="F332" s="242"/>
      <c r="G332" s="242"/>
      <c r="H332" s="242"/>
      <c r="I332" s="242"/>
      <c r="J332" s="242"/>
      <c r="K332" s="242"/>
      <c r="L332" s="242"/>
      <c r="M332" s="242"/>
    </row>
    <row r="333" spans="1:13" ht="13.5">
      <c r="A333" s="242"/>
      <c r="B333" s="242"/>
      <c r="C333" s="242"/>
      <c r="D333" s="242"/>
      <c r="E333" s="242"/>
      <c r="F333" s="242"/>
      <c r="G333" s="242"/>
      <c r="H333" s="242"/>
      <c r="I333" s="242"/>
      <c r="J333" s="242"/>
      <c r="K333" s="242"/>
      <c r="L333" s="242"/>
      <c r="M333" s="242"/>
    </row>
    <row r="334" spans="1:13" ht="13.5">
      <c r="A334" s="242"/>
      <c r="B334" s="242"/>
      <c r="C334" s="242"/>
      <c r="D334" s="242"/>
      <c r="E334" s="242"/>
      <c r="F334" s="242"/>
      <c r="G334" s="242"/>
      <c r="H334" s="242"/>
      <c r="I334" s="242"/>
      <c r="J334" s="242"/>
      <c r="K334" s="242"/>
      <c r="L334" s="242"/>
      <c r="M334" s="242"/>
    </row>
    <row r="335" spans="1:13" ht="13.5">
      <c r="A335" s="242"/>
      <c r="B335" s="242"/>
      <c r="C335" s="242"/>
      <c r="D335" s="242"/>
      <c r="E335" s="242"/>
      <c r="F335" s="242"/>
      <c r="G335" s="242"/>
      <c r="H335" s="242"/>
      <c r="I335" s="242"/>
      <c r="J335" s="242"/>
      <c r="K335" s="242"/>
      <c r="L335" s="242"/>
      <c r="M335" s="242"/>
    </row>
    <row r="336" spans="1:13" ht="13.5">
      <c r="A336" s="242"/>
      <c r="B336" s="242"/>
      <c r="C336" s="242"/>
      <c r="D336" s="242"/>
      <c r="E336" s="242"/>
      <c r="F336" s="242"/>
      <c r="G336" s="242"/>
      <c r="H336" s="242"/>
      <c r="I336" s="242"/>
      <c r="J336" s="242"/>
      <c r="K336" s="242"/>
      <c r="L336" s="242"/>
      <c r="M336" s="242"/>
    </row>
    <row r="337" spans="1:13" ht="13.5">
      <c r="A337" s="242"/>
      <c r="B337" s="242"/>
      <c r="C337" s="242"/>
      <c r="D337" s="242"/>
      <c r="E337" s="242"/>
      <c r="F337" s="242"/>
      <c r="G337" s="242"/>
      <c r="H337" s="242"/>
      <c r="I337" s="242"/>
      <c r="J337" s="242"/>
      <c r="K337" s="242"/>
      <c r="L337" s="242"/>
      <c r="M337" s="242"/>
    </row>
    <row r="338" spans="1:13" ht="13.5">
      <c r="A338" s="242"/>
      <c r="B338" s="242"/>
      <c r="C338" s="242"/>
      <c r="D338" s="242"/>
      <c r="E338" s="242"/>
      <c r="F338" s="242"/>
      <c r="G338" s="242"/>
      <c r="H338" s="242"/>
      <c r="I338" s="242"/>
      <c r="J338" s="242"/>
      <c r="K338" s="242"/>
      <c r="L338" s="242"/>
      <c r="M338" s="242"/>
    </row>
    <row r="339" spans="1:13" ht="13.5">
      <c r="A339" s="242"/>
      <c r="B339" s="242"/>
      <c r="C339" s="242"/>
      <c r="D339" s="242"/>
      <c r="E339" s="242"/>
      <c r="F339" s="242"/>
      <c r="G339" s="242"/>
      <c r="H339" s="242"/>
      <c r="I339" s="242"/>
      <c r="J339" s="242"/>
      <c r="K339" s="242"/>
      <c r="L339" s="242"/>
      <c r="M339" s="242"/>
    </row>
    <row r="340" spans="1:13" ht="13.5">
      <c r="A340" s="242"/>
      <c r="B340" s="242"/>
      <c r="C340" s="242"/>
      <c r="D340" s="242"/>
      <c r="E340" s="242"/>
      <c r="F340" s="242"/>
      <c r="G340" s="242"/>
      <c r="H340" s="242"/>
      <c r="I340" s="242"/>
      <c r="J340" s="242"/>
      <c r="K340" s="242"/>
      <c r="L340" s="242"/>
      <c r="M340" s="242"/>
    </row>
    <row r="341" spans="1:13" ht="13.5">
      <c r="A341" s="242"/>
      <c r="B341" s="242"/>
      <c r="C341" s="242"/>
      <c r="D341" s="242"/>
      <c r="E341" s="242"/>
      <c r="F341" s="242"/>
      <c r="G341" s="242"/>
      <c r="H341" s="242"/>
      <c r="I341" s="242"/>
      <c r="J341" s="242"/>
      <c r="K341" s="242"/>
      <c r="L341" s="242"/>
      <c r="M341" s="242"/>
    </row>
    <row r="342" spans="1:13" ht="13.5">
      <c r="A342" s="242"/>
      <c r="B342" s="242"/>
      <c r="C342" s="242"/>
      <c r="D342" s="242"/>
      <c r="E342" s="242"/>
      <c r="F342" s="242"/>
      <c r="G342" s="242"/>
      <c r="H342" s="242"/>
      <c r="I342" s="242"/>
      <c r="J342" s="242"/>
      <c r="K342" s="242"/>
      <c r="L342" s="242"/>
      <c r="M342" s="242"/>
    </row>
    <row r="343" spans="1:13" ht="13.5">
      <c r="A343" s="242"/>
      <c r="B343" s="242"/>
      <c r="C343" s="242"/>
      <c r="D343" s="242"/>
      <c r="E343" s="242"/>
      <c r="F343" s="242"/>
      <c r="G343" s="242"/>
      <c r="H343" s="242"/>
      <c r="I343" s="242"/>
      <c r="J343" s="242"/>
      <c r="K343" s="242"/>
      <c r="L343" s="242"/>
      <c r="M343" s="242"/>
    </row>
    <row r="344" spans="1:13" ht="13.5">
      <c r="A344" s="242"/>
      <c r="B344" s="242"/>
      <c r="C344" s="242"/>
      <c r="D344" s="242"/>
      <c r="E344" s="242"/>
      <c r="F344" s="242"/>
      <c r="G344" s="242"/>
      <c r="H344" s="242"/>
      <c r="I344" s="242"/>
      <c r="J344" s="242"/>
      <c r="K344" s="242"/>
      <c r="L344" s="242"/>
      <c r="M344" s="242"/>
    </row>
    <row r="345" spans="1:13" ht="13.5">
      <c r="A345" s="242"/>
      <c r="B345" s="242"/>
      <c r="C345" s="242"/>
      <c r="D345" s="242"/>
      <c r="E345" s="242"/>
      <c r="F345" s="242"/>
      <c r="G345" s="242"/>
      <c r="H345" s="242"/>
      <c r="I345" s="242"/>
      <c r="J345" s="242"/>
      <c r="K345" s="242"/>
      <c r="L345" s="242"/>
      <c r="M345" s="242"/>
    </row>
    <row r="346" spans="1:13" ht="13.5">
      <c r="A346" s="242"/>
      <c r="B346" s="242"/>
      <c r="C346" s="242"/>
      <c r="D346" s="242"/>
      <c r="E346" s="242"/>
      <c r="F346" s="242"/>
      <c r="G346" s="242"/>
      <c r="H346" s="242"/>
      <c r="I346" s="242"/>
      <c r="J346" s="242"/>
      <c r="K346" s="242"/>
      <c r="L346" s="242"/>
      <c r="M346" s="242"/>
    </row>
    <row r="347" spans="1:13" ht="13.5">
      <c r="A347" s="242"/>
      <c r="B347" s="242"/>
      <c r="C347" s="242"/>
      <c r="D347" s="242"/>
      <c r="E347" s="242"/>
      <c r="F347" s="242"/>
      <c r="G347" s="242"/>
      <c r="H347" s="242"/>
      <c r="I347" s="242"/>
      <c r="J347" s="242"/>
      <c r="K347" s="242"/>
      <c r="L347" s="242"/>
      <c r="M347" s="242"/>
    </row>
    <row r="348" spans="1:13" ht="13.5">
      <c r="A348" s="242"/>
      <c r="B348" s="242"/>
      <c r="C348" s="242"/>
      <c r="D348" s="242"/>
      <c r="E348" s="242"/>
      <c r="F348" s="242"/>
      <c r="G348" s="242"/>
      <c r="H348" s="242"/>
      <c r="I348" s="242"/>
      <c r="J348" s="242"/>
      <c r="K348" s="242"/>
      <c r="L348" s="242"/>
      <c r="M348" s="242"/>
    </row>
    <row r="349" spans="1:13" ht="13.5">
      <c r="A349" s="242"/>
      <c r="B349" s="242"/>
      <c r="C349" s="242"/>
      <c r="D349" s="242"/>
      <c r="E349" s="242"/>
      <c r="F349" s="242"/>
      <c r="G349" s="242"/>
      <c r="H349" s="242"/>
      <c r="I349" s="242"/>
      <c r="J349" s="242"/>
      <c r="K349" s="242"/>
      <c r="L349" s="242"/>
      <c r="M349" s="242"/>
    </row>
    <row r="350" spans="1:13" ht="13.5">
      <c r="A350" s="242"/>
      <c r="B350" s="242"/>
      <c r="C350" s="242"/>
      <c r="D350" s="242"/>
      <c r="E350" s="242"/>
      <c r="F350" s="242"/>
      <c r="G350" s="242"/>
      <c r="H350" s="242"/>
      <c r="I350" s="242"/>
      <c r="J350" s="242"/>
      <c r="K350" s="242"/>
      <c r="L350" s="242"/>
      <c r="M350" s="242"/>
    </row>
    <row r="351" spans="1:13" ht="13.5">
      <c r="A351" s="242"/>
      <c r="B351" s="242"/>
      <c r="C351" s="242"/>
      <c r="D351" s="242"/>
      <c r="E351" s="242"/>
      <c r="F351" s="242"/>
      <c r="G351" s="242"/>
      <c r="H351" s="242"/>
      <c r="I351" s="242"/>
      <c r="J351" s="242"/>
      <c r="K351" s="242"/>
      <c r="L351" s="242"/>
      <c r="M351" s="242"/>
    </row>
    <row r="352" spans="1:13" ht="13.5">
      <c r="A352" s="242"/>
      <c r="B352" s="242"/>
      <c r="C352" s="242"/>
      <c r="D352" s="242"/>
      <c r="E352" s="242"/>
      <c r="F352" s="242"/>
      <c r="G352" s="242"/>
      <c r="H352" s="242"/>
      <c r="I352" s="242"/>
      <c r="J352" s="242"/>
      <c r="K352" s="242"/>
      <c r="L352" s="242"/>
      <c r="M352" s="242"/>
    </row>
    <row r="353" spans="1:13" ht="13.5">
      <c r="A353" s="242"/>
      <c r="B353" s="242"/>
      <c r="C353" s="242"/>
      <c r="D353" s="242"/>
      <c r="E353" s="242"/>
      <c r="F353" s="242"/>
      <c r="G353" s="242"/>
      <c r="H353" s="242"/>
      <c r="I353" s="242"/>
      <c r="J353" s="242"/>
      <c r="K353" s="242"/>
      <c r="L353" s="242"/>
      <c r="M353" s="242"/>
    </row>
    <row r="354" spans="1:13" ht="13.5">
      <c r="A354" s="242"/>
      <c r="B354" s="242"/>
      <c r="C354" s="242"/>
      <c r="D354" s="242"/>
      <c r="E354" s="242"/>
      <c r="F354" s="242"/>
      <c r="G354" s="242"/>
      <c r="H354" s="242"/>
      <c r="I354" s="242"/>
      <c r="J354" s="242"/>
      <c r="K354" s="242"/>
      <c r="L354" s="242"/>
      <c r="M354" s="242"/>
    </row>
    <row r="355" spans="1:13" ht="13.5">
      <c r="A355" s="242"/>
      <c r="B355" s="242"/>
      <c r="C355" s="242"/>
      <c r="D355" s="242"/>
      <c r="E355" s="242"/>
      <c r="F355" s="242"/>
      <c r="G355" s="242"/>
      <c r="H355" s="242"/>
      <c r="I355" s="242"/>
      <c r="J355" s="242"/>
      <c r="K355" s="242"/>
      <c r="L355" s="242"/>
      <c r="M355" s="242"/>
    </row>
    <row r="356" spans="1:13" ht="13.5">
      <c r="A356" s="242"/>
      <c r="B356" s="242"/>
      <c r="C356" s="242"/>
      <c r="D356" s="242"/>
      <c r="E356" s="242"/>
      <c r="F356" s="242"/>
      <c r="G356" s="242"/>
      <c r="H356" s="242"/>
      <c r="I356" s="242"/>
      <c r="J356" s="242"/>
      <c r="K356" s="242"/>
      <c r="L356" s="242"/>
      <c r="M356" s="242"/>
    </row>
    <row r="357" spans="1:13" ht="13.5">
      <c r="A357" s="242"/>
      <c r="B357" s="242"/>
      <c r="C357" s="242"/>
      <c r="D357" s="242"/>
      <c r="E357" s="242"/>
      <c r="F357" s="242"/>
      <c r="G357" s="242"/>
      <c r="H357" s="242"/>
      <c r="I357" s="242"/>
      <c r="J357" s="242"/>
      <c r="K357" s="242"/>
      <c r="L357" s="242"/>
      <c r="M357" s="242"/>
    </row>
    <row r="358" spans="1:13" ht="13.5">
      <c r="A358" s="242"/>
      <c r="B358" s="242"/>
      <c r="C358" s="242"/>
      <c r="D358" s="242"/>
      <c r="E358" s="242"/>
      <c r="F358" s="242"/>
      <c r="G358" s="242"/>
      <c r="H358" s="242"/>
      <c r="I358" s="242"/>
      <c r="J358" s="242"/>
      <c r="K358" s="242"/>
      <c r="L358" s="242"/>
      <c r="M358" s="242"/>
    </row>
    <row r="359" spans="1:13" ht="13.5">
      <c r="A359" s="242"/>
      <c r="B359" s="242"/>
      <c r="C359" s="242"/>
      <c r="D359" s="242"/>
      <c r="E359" s="242"/>
      <c r="F359" s="242"/>
      <c r="G359" s="242"/>
      <c r="H359" s="242"/>
      <c r="I359" s="242"/>
      <c r="J359" s="242"/>
      <c r="K359" s="242"/>
      <c r="L359" s="242"/>
      <c r="M359" s="242"/>
    </row>
    <row r="360" spans="1:13" ht="13.5">
      <c r="A360" s="242"/>
      <c r="B360" s="242"/>
      <c r="C360" s="242"/>
      <c r="D360" s="242"/>
      <c r="E360" s="242"/>
      <c r="F360" s="242"/>
      <c r="G360" s="242"/>
      <c r="H360" s="242"/>
      <c r="I360" s="242"/>
      <c r="J360" s="242"/>
      <c r="K360" s="242"/>
      <c r="L360" s="242"/>
      <c r="M360" s="242"/>
    </row>
    <row r="361" spans="1:13" ht="13.5">
      <c r="A361" s="242"/>
      <c r="B361" s="242"/>
      <c r="C361" s="242"/>
      <c r="D361" s="242"/>
      <c r="E361" s="242"/>
      <c r="F361" s="242"/>
      <c r="G361" s="242"/>
      <c r="H361" s="242"/>
      <c r="I361" s="242"/>
      <c r="J361" s="242"/>
      <c r="K361" s="242"/>
      <c r="L361" s="242"/>
      <c r="M361" s="242"/>
    </row>
    <row r="362" spans="1:13" ht="13.5">
      <c r="A362" s="242"/>
      <c r="B362" s="242"/>
      <c r="C362" s="242"/>
      <c r="D362" s="242"/>
      <c r="E362" s="242"/>
      <c r="F362" s="242"/>
      <c r="G362" s="242"/>
      <c r="H362" s="242"/>
      <c r="I362" s="242"/>
      <c r="J362" s="242"/>
      <c r="K362" s="242"/>
      <c r="L362" s="242"/>
      <c r="M362" s="242"/>
    </row>
    <row r="363" spans="1:13" ht="13.5">
      <c r="A363" s="242"/>
      <c r="B363" s="242"/>
      <c r="C363" s="242"/>
      <c r="D363" s="242"/>
      <c r="E363" s="242"/>
      <c r="F363" s="242"/>
      <c r="G363" s="242"/>
      <c r="H363" s="242"/>
      <c r="I363" s="242"/>
      <c r="J363" s="242"/>
      <c r="K363" s="242"/>
      <c r="L363" s="242"/>
      <c r="M363" s="242"/>
    </row>
    <row r="364" spans="1:13" ht="13.5">
      <c r="A364" s="242"/>
      <c r="B364" s="242"/>
      <c r="C364" s="242"/>
      <c r="D364" s="242"/>
      <c r="E364" s="242"/>
      <c r="F364" s="242"/>
      <c r="G364" s="242"/>
      <c r="H364" s="242"/>
      <c r="I364" s="242"/>
      <c r="J364" s="242"/>
      <c r="K364" s="242"/>
      <c r="L364" s="242"/>
      <c r="M364" s="242"/>
    </row>
    <row r="365" spans="1:13" ht="13.5">
      <c r="A365" s="242"/>
      <c r="B365" s="242"/>
      <c r="C365" s="242"/>
      <c r="D365" s="242"/>
      <c r="E365" s="242"/>
      <c r="F365" s="242"/>
      <c r="G365" s="242"/>
      <c r="H365" s="242"/>
      <c r="I365" s="242"/>
      <c r="J365" s="242"/>
      <c r="K365" s="242"/>
      <c r="L365" s="242"/>
      <c r="M365" s="242"/>
    </row>
    <row r="366" spans="1:13" ht="13.5">
      <c r="A366" s="242"/>
      <c r="B366" s="242"/>
      <c r="C366" s="242"/>
      <c r="D366" s="242"/>
      <c r="E366" s="242"/>
      <c r="F366" s="242"/>
      <c r="G366" s="242"/>
      <c r="H366" s="242"/>
      <c r="I366" s="242"/>
      <c r="J366" s="242"/>
      <c r="K366" s="242"/>
      <c r="L366" s="242"/>
      <c r="M366" s="242"/>
    </row>
    <row r="367" spans="1:13" ht="13.5">
      <c r="A367" s="242"/>
      <c r="B367" s="242"/>
      <c r="C367" s="242"/>
      <c r="D367" s="242"/>
      <c r="E367" s="242"/>
      <c r="F367" s="242"/>
      <c r="G367" s="242"/>
      <c r="H367" s="242"/>
      <c r="I367" s="242"/>
      <c r="J367" s="242"/>
      <c r="K367" s="242"/>
      <c r="L367" s="242"/>
      <c r="M367" s="242"/>
    </row>
    <row r="368" spans="1:13" ht="13.5">
      <c r="A368" s="242"/>
      <c r="B368" s="242"/>
      <c r="C368" s="242"/>
      <c r="D368" s="242"/>
      <c r="E368" s="242"/>
      <c r="F368" s="242"/>
      <c r="G368" s="242"/>
      <c r="H368" s="242"/>
      <c r="I368" s="242"/>
      <c r="J368" s="242"/>
      <c r="K368" s="242"/>
      <c r="L368" s="242"/>
      <c r="M368" s="242"/>
    </row>
    <row r="369" spans="1:13" ht="13.5">
      <c r="A369" s="242"/>
      <c r="B369" s="242"/>
      <c r="C369" s="242"/>
      <c r="D369" s="242"/>
      <c r="E369" s="242"/>
      <c r="F369" s="242"/>
      <c r="G369" s="242"/>
      <c r="H369" s="242"/>
      <c r="I369" s="242"/>
      <c r="J369" s="242"/>
      <c r="K369" s="242"/>
      <c r="L369" s="242"/>
      <c r="M369" s="242"/>
    </row>
    <row r="370" spans="1:13" ht="13.5">
      <c r="A370" s="242"/>
      <c r="B370" s="242"/>
      <c r="C370" s="242"/>
      <c r="D370" s="242"/>
      <c r="E370" s="242"/>
      <c r="F370" s="242"/>
      <c r="G370" s="242"/>
      <c r="H370" s="242"/>
      <c r="I370" s="242"/>
      <c r="J370" s="242"/>
      <c r="K370" s="242"/>
      <c r="L370" s="242"/>
      <c r="M370" s="242"/>
    </row>
    <row r="371" spans="1:13" ht="13.5">
      <c r="A371" s="242"/>
      <c r="B371" s="242"/>
      <c r="C371" s="242"/>
      <c r="D371" s="242"/>
      <c r="E371" s="242"/>
      <c r="F371" s="242"/>
      <c r="G371" s="242"/>
      <c r="H371" s="242"/>
      <c r="I371" s="242"/>
      <c r="J371" s="242"/>
      <c r="K371" s="242"/>
      <c r="L371" s="242"/>
      <c r="M371" s="242"/>
    </row>
    <row r="372" spans="1:13" ht="13.5">
      <c r="A372" s="242"/>
      <c r="B372" s="242"/>
      <c r="C372" s="242"/>
      <c r="D372" s="242"/>
      <c r="E372" s="242"/>
      <c r="F372" s="242"/>
      <c r="G372" s="242"/>
      <c r="H372" s="242"/>
      <c r="I372" s="242"/>
      <c r="J372" s="242"/>
      <c r="K372" s="242"/>
      <c r="L372" s="242"/>
      <c r="M372" s="242"/>
    </row>
    <row r="373" spans="1:13" ht="13.5">
      <c r="A373" s="242"/>
      <c r="B373" s="242"/>
      <c r="C373" s="242"/>
      <c r="D373" s="242"/>
      <c r="E373" s="242"/>
      <c r="F373" s="242"/>
      <c r="G373" s="242"/>
      <c r="H373" s="242"/>
      <c r="I373" s="242"/>
      <c r="J373" s="242"/>
      <c r="K373" s="242"/>
      <c r="L373" s="242"/>
      <c r="M373" s="242"/>
    </row>
    <row r="374" spans="1:13" ht="13.5">
      <c r="A374" s="242"/>
      <c r="B374" s="242"/>
      <c r="C374" s="242"/>
      <c r="D374" s="242"/>
      <c r="E374" s="242"/>
      <c r="F374" s="242"/>
      <c r="G374" s="242"/>
      <c r="H374" s="242"/>
      <c r="I374" s="242"/>
      <c r="J374" s="242"/>
      <c r="K374" s="242"/>
      <c r="L374" s="242"/>
      <c r="M374" s="242"/>
    </row>
    <row r="375" spans="1:13" ht="13.5">
      <c r="A375" s="242"/>
      <c r="B375" s="242"/>
      <c r="C375" s="242"/>
      <c r="D375" s="242"/>
      <c r="E375" s="242"/>
      <c r="F375" s="242"/>
      <c r="G375" s="242"/>
      <c r="H375" s="242"/>
      <c r="I375" s="242"/>
      <c r="J375" s="242"/>
      <c r="K375" s="242"/>
      <c r="L375" s="242"/>
      <c r="M375" s="242"/>
    </row>
    <row r="376" spans="1:13" ht="13.5">
      <c r="A376" s="242"/>
      <c r="B376" s="242"/>
      <c r="C376" s="242"/>
      <c r="D376" s="242"/>
      <c r="E376" s="242"/>
      <c r="F376" s="242"/>
      <c r="G376" s="242"/>
      <c r="H376" s="242"/>
      <c r="I376" s="242"/>
      <c r="J376" s="242"/>
      <c r="K376" s="242"/>
      <c r="L376" s="242"/>
      <c r="M376" s="242"/>
    </row>
    <row r="377" spans="1:13" ht="13.5">
      <c r="A377" s="242"/>
      <c r="B377" s="242"/>
      <c r="C377" s="242"/>
      <c r="D377" s="242"/>
      <c r="E377" s="242"/>
      <c r="F377" s="242"/>
      <c r="G377" s="242"/>
      <c r="H377" s="242"/>
      <c r="I377" s="242"/>
      <c r="J377" s="242"/>
      <c r="K377" s="242"/>
      <c r="L377" s="242"/>
      <c r="M377" s="242"/>
    </row>
    <row r="378" spans="1:13" ht="13.5">
      <c r="A378" s="242"/>
      <c r="B378" s="242"/>
      <c r="C378" s="242"/>
      <c r="D378" s="242"/>
      <c r="E378" s="242"/>
      <c r="F378" s="242"/>
      <c r="G378" s="242"/>
      <c r="H378" s="242"/>
      <c r="I378" s="242"/>
      <c r="J378" s="242"/>
      <c r="K378" s="242"/>
      <c r="L378" s="242"/>
      <c r="M378" s="242"/>
    </row>
    <row r="379" spans="1:13" ht="13.5">
      <c r="A379" s="242"/>
      <c r="B379" s="242"/>
      <c r="C379" s="242"/>
      <c r="D379" s="242"/>
      <c r="E379" s="242"/>
      <c r="F379" s="242"/>
      <c r="G379" s="242"/>
      <c r="H379" s="242"/>
      <c r="I379" s="242"/>
      <c r="J379" s="242"/>
      <c r="K379" s="242"/>
      <c r="L379" s="242"/>
      <c r="M379" s="242"/>
    </row>
    <row r="380" spans="1:13" ht="13.5">
      <c r="A380" s="242"/>
      <c r="B380" s="242"/>
      <c r="C380" s="242"/>
      <c r="D380" s="242"/>
      <c r="E380" s="242"/>
      <c r="F380" s="242"/>
      <c r="G380" s="242"/>
      <c r="H380" s="242"/>
      <c r="I380" s="242"/>
      <c r="J380" s="242"/>
      <c r="K380" s="242"/>
      <c r="L380" s="242"/>
      <c r="M380" s="242"/>
    </row>
    <row r="381" spans="1:13" ht="13.5">
      <c r="A381" s="242"/>
      <c r="B381" s="242"/>
      <c r="C381" s="242"/>
      <c r="D381" s="242"/>
      <c r="E381" s="242"/>
      <c r="F381" s="242"/>
      <c r="G381" s="242"/>
      <c r="H381" s="242"/>
      <c r="I381" s="242"/>
      <c r="J381" s="242"/>
      <c r="K381" s="242"/>
      <c r="L381" s="242"/>
      <c r="M381" s="242"/>
    </row>
    <row r="382" spans="1:13" ht="13.5">
      <c r="A382" s="242"/>
      <c r="B382" s="242"/>
      <c r="C382" s="242"/>
      <c r="D382" s="242"/>
      <c r="E382" s="242"/>
      <c r="F382" s="242"/>
      <c r="G382" s="242"/>
      <c r="H382" s="242"/>
      <c r="I382" s="242"/>
      <c r="J382" s="242"/>
      <c r="K382" s="242"/>
      <c r="L382" s="242"/>
      <c r="M382" s="242"/>
    </row>
    <row r="383" spans="1:13" ht="13.5">
      <c r="A383" s="242"/>
      <c r="B383" s="242"/>
      <c r="C383" s="242"/>
      <c r="D383" s="242"/>
      <c r="E383" s="242"/>
      <c r="F383" s="242"/>
      <c r="G383" s="242"/>
      <c r="H383" s="242"/>
      <c r="I383" s="242"/>
      <c r="J383" s="242"/>
      <c r="K383" s="242"/>
      <c r="L383" s="242"/>
      <c r="M383" s="242"/>
    </row>
    <row r="384" spans="1:13" ht="13.5">
      <c r="A384" s="242"/>
      <c r="B384" s="242"/>
      <c r="C384" s="242"/>
      <c r="D384" s="242"/>
      <c r="E384" s="242"/>
      <c r="F384" s="242"/>
      <c r="G384" s="242"/>
      <c r="H384" s="242"/>
      <c r="I384" s="242"/>
      <c r="J384" s="242"/>
      <c r="K384" s="242"/>
      <c r="L384" s="242"/>
      <c r="M384" s="242"/>
    </row>
    <row r="385" spans="1:13" ht="13.5">
      <c r="A385" s="242"/>
      <c r="B385" s="242"/>
      <c r="C385" s="242"/>
      <c r="D385" s="242"/>
      <c r="E385" s="242"/>
      <c r="F385" s="242"/>
      <c r="G385" s="242"/>
      <c r="H385" s="242"/>
      <c r="I385" s="242"/>
      <c r="J385" s="242"/>
      <c r="K385" s="242"/>
      <c r="L385" s="242"/>
      <c r="M385" s="242"/>
    </row>
    <row r="386" spans="1:13" ht="13.5">
      <c r="A386" s="242"/>
      <c r="B386" s="242"/>
      <c r="C386" s="242"/>
      <c r="D386" s="242"/>
      <c r="E386" s="242"/>
      <c r="F386" s="242"/>
      <c r="G386" s="242"/>
      <c r="H386" s="242"/>
      <c r="I386" s="242"/>
      <c r="J386" s="242"/>
      <c r="K386" s="242"/>
      <c r="L386" s="242"/>
      <c r="M386" s="242"/>
    </row>
    <row r="387" spans="1:13" ht="13.5">
      <c r="A387" s="242"/>
      <c r="B387" s="242"/>
      <c r="C387" s="242"/>
      <c r="D387" s="242"/>
      <c r="E387" s="242"/>
      <c r="F387" s="242"/>
      <c r="G387" s="242"/>
      <c r="H387" s="242"/>
      <c r="I387" s="242"/>
      <c r="J387" s="242"/>
      <c r="K387" s="242"/>
      <c r="L387" s="242"/>
      <c r="M387" s="242"/>
    </row>
    <row r="388" spans="1:13" ht="13.5">
      <c r="A388" s="242"/>
      <c r="B388" s="242"/>
      <c r="C388" s="242"/>
      <c r="D388" s="242"/>
      <c r="E388" s="242"/>
      <c r="F388" s="242"/>
      <c r="G388" s="242"/>
      <c r="H388" s="242"/>
      <c r="I388" s="242"/>
      <c r="J388" s="242"/>
      <c r="K388" s="242"/>
      <c r="L388" s="242"/>
      <c r="M388" s="242"/>
    </row>
    <row r="389" spans="1:13" ht="13.5">
      <c r="A389" s="242"/>
      <c r="B389" s="242"/>
      <c r="C389" s="242"/>
      <c r="D389" s="242"/>
      <c r="E389" s="242"/>
      <c r="F389" s="242"/>
      <c r="G389" s="242"/>
      <c r="H389" s="242"/>
      <c r="I389" s="242"/>
      <c r="J389" s="242"/>
      <c r="K389" s="242"/>
      <c r="L389" s="242"/>
      <c r="M389" s="242"/>
    </row>
    <row r="390" spans="1:13" ht="13.5">
      <c r="A390" s="242"/>
      <c r="B390" s="242"/>
      <c r="C390" s="242"/>
      <c r="D390" s="242"/>
      <c r="E390" s="242"/>
      <c r="F390" s="242"/>
      <c r="G390" s="242"/>
      <c r="H390" s="242"/>
      <c r="I390" s="242"/>
      <c r="J390" s="242"/>
      <c r="K390" s="242"/>
      <c r="L390" s="242"/>
      <c r="M390" s="242"/>
    </row>
    <row r="391" spans="1:13" ht="13.5">
      <c r="A391" s="242"/>
      <c r="B391" s="242"/>
      <c r="C391" s="242"/>
      <c r="D391" s="242"/>
      <c r="E391" s="242"/>
      <c r="F391" s="242"/>
      <c r="G391" s="242"/>
      <c r="H391" s="242"/>
      <c r="I391" s="242"/>
      <c r="J391" s="242"/>
      <c r="K391" s="242"/>
      <c r="L391" s="242"/>
      <c r="M391" s="242"/>
    </row>
    <row r="392" spans="1:13" ht="13.5">
      <c r="A392" s="242"/>
      <c r="B392" s="242"/>
      <c r="C392" s="242"/>
      <c r="D392" s="242"/>
      <c r="E392" s="242"/>
      <c r="F392" s="242"/>
      <c r="G392" s="242"/>
      <c r="H392" s="242"/>
      <c r="I392" s="242"/>
      <c r="J392" s="242"/>
      <c r="K392" s="242"/>
      <c r="L392" s="242"/>
      <c r="M392" s="242"/>
    </row>
    <row r="393" spans="1:13" ht="13.5">
      <c r="A393" s="242"/>
      <c r="B393" s="242"/>
      <c r="C393" s="242"/>
      <c r="D393" s="242"/>
      <c r="E393" s="242"/>
      <c r="F393" s="242"/>
      <c r="G393" s="242"/>
      <c r="H393" s="242"/>
      <c r="I393" s="242"/>
      <c r="J393" s="242"/>
      <c r="K393" s="242"/>
      <c r="L393" s="242"/>
      <c r="M393" s="242"/>
    </row>
    <row r="394" spans="1:13" ht="13.5">
      <c r="A394" s="242"/>
      <c r="B394" s="242"/>
      <c r="C394" s="242"/>
      <c r="D394" s="242"/>
      <c r="E394" s="242"/>
      <c r="F394" s="242"/>
      <c r="G394" s="242"/>
      <c r="H394" s="242"/>
      <c r="I394" s="242"/>
      <c r="J394" s="242"/>
      <c r="K394" s="242"/>
      <c r="L394" s="242"/>
      <c r="M394" s="242"/>
    </row>
    <row r="395" spans="1:13" ht="13.5">
      <c r="A395" s="242"/>
      <c r="B395" s="242"/>
      <c r="C395" s="242"/>
      <c r="D395" s="242"/>
      <c r="E395" s="242"/>
      <c r="F395" s="242"/>
      <c r="G395" s="242"/>
      <c r="H395" s="242"/>
      <c r="I395" s="242"/>
      <c r="J395" s="242"/>
      <c r="K395" s="242"/>
      <c r="L395" s="242"/>
      <c r="M395" s="242"/>
    </row>
    <row r="396" spans="1:13" ht="13.5">
      <c r="A396" s="242"/>
      <c r="B396" s="242"/>
      <c r="C396" s="242"/>
      <c r="D396" s="242"/>
      <c r="E396" s="242"/>
      <c r="F396" s="242"/>
      <c r="G396" s="242"/>
      <c r="H396" s="242"/>
      <c r="I396" s="242"/>
      <c r="J396" s="242"/>
      <c r="K396" s="242"/>
      <c r="L396" s="242"/>
      <c r="M396" s="242"/>
    </row>
    <row r="397" spans="1:13" ht="13.5">
      <c r="A397" s="242"/>
      <c r="B397" s="242"/>
      <c r="C397" s="242"/>
      <c r="D397" s="242"/>
      <c r="E397" s="242"/>
      <c r="F397" s="242"/>
      <c r="G397" s="242"/>
      <c r="H397" s="242"/>
      <c r="I397" s="242"/>
      <c r="J397" s="242"/>
      <c r="K397" s="242"/>
      <c r="L397" s="242"/>
      <c r="M397" s="242"/>
    </row>
    <row r="398" spans="1:13" ht="13.5">
      <c r="A398" s="242"/>
      <c r="B398" s="242"/>
      <c r="C398" s="242"/>
      <c r="D398" s="242"/>
      <c r="E398" s="242"/>
      <c r="F398" s="242"/>
      <c r="G398" s="242"/>
      <c r="H398" s="242"/>
      <c r="I398" s="242"/>
      <c r="J398" s="242"/>
      <c r="K398" s="242"/>
      <c r="L398" s="242"/>
      <c r="M398" s="242"/>
    </row>
    <row r="399" spans="1:13" ht="13.5">
      <c r="A399" s="242"/>
      <c r="B399" s="242"/>
      <c r="C399" s="242"/>
      <c r="D399" s="242"/>
      <c r="E399" s="242"/>
      <c r="F399" s="242"/>
      <c r="G399" s="242"/>
      <c r="H399" s="242"/>
      <c r="I399" s="242"/>
      <c r="J399" s="242"/>
      <c r="K399" s="242"/>
      <c r="L399" s="242"/>
      <c r="M399" s="242"/>
    </row>
    <row r="400" spans="1:13" ht="13.5">
      <c r="A400" s="242"/>
      <c r="B400" s="242"/>
      <c r="C400" s="242"/>
      <c r="D400" s="242"/>
      <c r="E400" s="242"/>
      <c r="F400" s="242"/>
      <c r="G400" s="242"/>
      <c r="H400" s="242"/>
      <c r="I400" s="242"/>
      <c r="J400" s="242"/>
      <c r="K400" s="242"/>
      <c r="L400" s="242"/>
      <c r="M400" s="242"/>
    </row>
    <row r="401" spans="1:13" ht="13.5">
      <c r="A401" s="242"/>
      <c r="B401" s="242"/>
      <c r="C401" s="242"/>
      <c r="D401" s="242"/>
      <c r="E401" s="242"/>
      <c r="F401" s="242"/>
      <c r="G401" s="242"/>
      <c r="H401" s="242"/>
      <c r="I401" s="242"/>
      <c r="J401" s="242"/>
      <c r="K401" s="242"/>
      <c r="L401" s="242"/>
      <c r="M401" s="242"/>
    </row>
    <row r="402" spans="1:13" ht="13.5">
      <c r="A402" s="242"/>
      <c r="B402" s="242"/>
      <c r="C402" s="242"/>
      <c r="D402" s="242"/>
      <c r="E402" s="242"/>
      <c r="F402" s="242"/>
      <c r="G402" s="242"/>
      <c r="H402" s="242"/>
      <c r="I402" s="242"/>
      <c r="J402" s="242"/>
      <c r="K402" s="242"/>
      <c r="L402" s="242"/>
      <c r="M402" s="242"/>
    </row>
    <row r="403" spans="1:13" ht="13.5">
      <c r="A403" s="242"/>
      <c r="B403" s="242"/>
      <c r="C403" s="242"/>
      <c r="D403" s="242"/>
      <c r="E403" s="242"/>
      <c r="F403" s="242"/>
      <c r="G403" s="242"/>
      <c r="H403" s="242"/>
      <c r="I403" s="242"/>
      <c r="J403" s="242"/>
      <c r="K403" s="242"/>
      <c r="L403" s="242"/>
      <c r="M403" s="242"/>
    </row>
    <row r="404" spans="1:13" ht="13.5">
      <c r="A404" s="242"/>
      <c r="B404" s="242"/>
      <c r="C404" s="242"/>
      <c r="D404" s="242"/>
      <c r="E404" s="242"/>
      <c r="F404" s="242"/>
      <c r="G404" s="242"/>
      <c r="H404" s="242"/>
      <c r="I404" s="242"/>
      <c r="J404" s="242"/>
      <c r="K404" s="242"/>
      <c r="L404" s="242"/>
      <c r="M404" s="242"/>
    </row>
    <row r="405" spans="1:13" ht="13.5">
      <c r="A405" s="242"/>
      <c r="B405" s="242"/>
      <c r="C405" s="242"/>
      <c r="D405" s="242"/>
      <c r="E405" s="242"/>
      <c r="F405" s="242"/>
      <c r="G405" s="242"/>
      <c r="H405" s="242"/>
      <c r="I405" s="242"/>
      <c r="J405" s="242"/>
      <c r="K405" s="242"/>
      <c r="L405" s="242"/>
      <c r="M405" s="242"/>
    </row>
    <row r="406" spans="1:13" ht="13.5">
      <c r="A406" s="242"/>
      <c r="B406" s="242"/>
      <c r="C406" s="242"/>
      <c r="D406" s="242"/>
      <c r="E406" s="242"/>
      <c r="F406" s="242"/>
      <c r="G406" s="242"/>
      <c r="H406" s="242"/>
      <c r="I406" s="242"/>
      <c r="J406" s="242"/>
      <c r="K406" s="242"/>
      <c r="L406" s="242"/>
      <c r="M406" s="242"/>
    </row>
    <row r="407" spans="1:13" ht="13.5">
      <c r="A407" s="242"/>
      <c r="B407" s="242"/>
      <c r="C407" s="242"/>
      <c r="D407" s="242"/>
      <c r="E407" s="242"/>
      <c r="F407" s="242"/>
      <c r="G407" s="242"/>
      <c r="H407" s="242"/>
      <c r="I407" s="242"/>
      <c r="J407" s="242"/>
      <c r="K407" s="242"/>
      <c r="L407" s="242"/>
      <c r="M407" s="242"/>
    </row>
    <row r="408" spans="1:13" ht="13.5">
      <c r="A408" s="242"/>
      <c r="B408" s="242"/>
      <c r="C408" s="242"/>
      <c r="D408" s="242"/>
      <c r="E408" s="242"/>
      <c r="F408" s="242"/>
      <c r="G408" s="242"/>
      <c r="H408" s="242"/>
      <c r="I408" s="242"/>
      <c r="J408" s="242"/>
      <c r="K408" s="242"/>
      <c r="L408" s="242"/>
      <c r="M408" s="242"/>
    </row>
    <row r="409" spans="1:13" ht="13.5">
      <c r="A409" s="242"/>
      <c r="B409" s="242"/>
      <c r="C409" s="242"/>
      <c r="D409" s="242"/>
      <c r="E409" s="242"/>
      <c r="F409" s="242"/>
      <c r="G409" s="242"/>
      <c r="H409" s="242"/>
      <c r="I409" s="242"/>
      <c r="J409" s="242"/>
      <c r="K409" s="242"/>
      <c r="L409" s="242"/>
      <c r="M409" s="242"/>
    </row>
    <row r="410" spans="1:13" ht="13.5">
      <c r="A410" s="242"/>
      <c r="B410" s="242"/>
      <c r="C410" s="242"/>
      <c r="D410" s="242"/>
      <c r="E410" s="242"/>
      <c r="F410" s="242"/>
      <c r="G410" s="242"/>
      <c r="H410" s="242"/>
      <c r="I410" s="242"/>
      <c r="J410" s="242"/>
      <c r="K410" s="242"/>
      <c r="L410" s="242"/>
      <c r="M410" s="242"/>
    </row>
    <row r="411" spans="1:13" ht="13.5">
      <c r="A411" s="242"/>
      <c r="B411" s="242"/>
      <c r="C411" s="242"/>
      <c r="D411" s="242"/>
      <c r="E411" s="242"/>
      <c r="F411" s="242"/>
      <c r="G411" s="242"/>
      <c r="H411" s="242"/>
      <c r="I411" s="242"/>
      <c r="J411" s="242"/>
      <c r="K411" s="242"/>
      <c r="L411" s="242"/>
      <c r="M411" s="242"/>
    </row>
    <row r="412" spans="1:13" ht="13.5">
      <c r="A412" s="242"/>
      <c r="B412" s="242"/>
      <c r="C412" s="242"/>
      <c r="D412" s="242"/>
      <c r="E412" s="242"/>
      <c r="F412" s="242"/>
      <c r="G412" s="242"/>
      <c r="H412" s="242"/>
      <c r="I412" s="242"/>
      <c r="J412" s="242"/>
      <c r="K412" s="242"/>
      <c r="L412" s="242"/>
      <c r="M412" s="242"/>
    </row>
    <row r="413" spans="1:13" ht="13.5">
      <c r="A413" s="242"/>
      <c r="B413" s="242"/>
      <c r="C413" s="242"/>
      <c r="D413" s="242"/>
      <c r="E413" s="242"/>
      <c r="F413" s="242"/>
      <c r="G413" s="242"/>
      <c r="H413" s="242"/>
      <c r="I413" s="242"/>
      <c r="J413" s="242"/>
      <c r="K413" s="242"/>
      <c r="L413" s="242"/>
      <c r="M413" s="242"/>
    </row>
    <row r="414" spans="1:13" ht="13.5">
      <c r="A414" s="242"/>
      <c r="B414" s="242"/>
      <c r="C414" s="242"/>
      <c r="D414" s="242"/>
      <c r="E414" s="242"/>
      <c r="F414" s="242"/>
      <c r="G414" s="242"/>
      <c r="H414" s="242"/>
      <c r="I414" s="242"/>
      <c r="J414" s="242"/>
      <c r="K414" s="242"/>
      <c r="L414" s="242"/>
      <c r="M414" s="242"/>
    </row>
    <row r="415" spans="1:13" ht="13.5">
      <c r="A415" s="242"/>
      <c r="B415" s="242"/>
      <c r="C415" s="242"/>
      <c r="D415" s="242"/>
      <c r="E415" s="242"/>
      <c r="F415" s="242"/>
      <c r="G415" s="242"/>
      <c r="H415" s="242"/>
      <c r="I415" s="242"/>
      <c r="J415" s="242"/>
      <c r="K415" s="242"/>
      <c r="L415" s="242"/>
      <c r="M415" s="242"/>
    </row>
    <row r="416" spans="1:13" ht="13.5">
      <c r="A416" s="242"/>
      <c r="B416" s="242"/>
      <c r="C416" s="242"/>
      <c r="D416" s="242"/>
      <c r="E416" s="242"/>
      <c r="F416" s="242"/>
      <c r="G416" s="242"/>
      <c r="H416" s="242"/>
      <c r="I416" s="242"/>
      <c r="J416" s="242"/>
      <c r="K416" s="242"/>
      <c r="L416" s="242"/>
      <c r="M416" s="242"/>
    </row>
    <row r="417" spans="1:13" ht="13.5">
      <c r="A417" s="242"/>
      <c r="B417" s="242"/>
      <c r="C417" s="242"/>
      <c r="D417" s="242"/>
      <c r="E417" s="242"/>
      <c r="F417" s="242"/>
      <c r="G417" s="242"/>
      <c r="H417" s="242"/>
      <c r="I417" s="242"/>
      <c r="J417" s="242"/>
      <c r="K417" s="242"/>
      <c r="L417" s="242"/>
      <c r="M417" s="242"/>
    </row>
    <row r="418" spans="1:13" ht="13.5">
      <c r="A418" s="242"/>
      <c r="B418" s="242"/>
      <c r="C418" s="242"/>
      <c r="D418" s="242"/>
      <c r="E418" s="242"/>
      <c r="F418" s="242"/>
      <c r="G418" s="242"/>
      <c r="H418" s="242"/>
      <c r="I418" s="242"/>
      <c r="J418" s="242"/>
      <c r="K418" s="242"/>
      <c r="L418" s="242"/>
      <c r="M418" s="242"/>
    </row>
    <row r="419" spans="1:13" ht="13.5">
      <c r="A419" s="242"/>
      <c r="B419" s="242"/>
      <c r="C419" s="242"/>
      <c r="D419" s="242"/>
      <c r="E419" s="242"/>
      <c r="F419" s="242"/>
      <c r="G419" s="242"/>
      <c r="H419" s="242"/>
      <c r="I419" s="242"/>
      <c r="J419" s="242"/>
      <c r="K419" s="242"/>
      <c r="L419" s="242"/>
      <c r="M419" s="242"/>
    </row>
    <row r="420" spans="1:13" ht="13.5">
      <c r="A420" s="242"/>
      <c r="B420" s="242"/>
      <c r="C420" s="242"/>
      <c r="D420" s="242"/>
      <c r="E420" s="242"/>
      <c r="F420" s="242"/>
      <c r="G420" s="242"/>
      <c r="H420" s="242"/>
      <c r="I420" s="242"/>
      <c r="J420" s="242"/>
      <c r="K420" s="242"/>
      <c r="L420" s="242"/>
      <c r="M420" s="242"/>
    </row>
    <row r="421" spans="1:13" ht="13.5">
      <c r="A421" s="242"/>
      <c r="B421" s="242"/>
      <c r="C421" s="242"/>
      <c r="D421" s="242"/>
      <c r="E421" s="242"/>
      <c r="F421" s="242"/>
      <c r="G421" s="242"/>
      <c r="H421" s="242"/>
      <c r="I421" s="242"/>
      <c r="J421" s="242"/>
      <c r="K421" s="242"/>
      <c r="L421" s="242"/>
      <c r="M421" s="242"/>
    </row>
    <row r="422" spans="1:13" ht="13.5">
      <c r="A422" s="242"/>
      <c r="B422" s="242"/>
      <c r="C422" s="242"/>
      <c r="D422" s="242"/>
      <c r="E422" s="242"/>
      <c r="F422" s="242"/>
      <c r="G422" s="242"/>
      <c r="H422" s="242"/>
      <c r="I422" s="242"/>
      <c r="J422" s="242"/>
      <c r="K422" s="242"/>
      <c r="L422" s="242"/>
      <c r="M422" s="242"/>
    </row>
    <row r="423" spans="1:13" ht="13.5">
      <c r="A423" s="242"/>
      <c r="B423" s="242"/>
      <c r="C423" s="242"/>
      <c r="D423" s="242"/>
      <c r="E423" s="242"/>
      <c r="F423" s="242"/>
      <c r="G423" s="242"/>
      <c r="H423" s="242"/>
      <c r="I423" s="242"/>
      <c r="J423" s="242"/>
      <c r="K423" s="242"/>
      <c r="L423" s="242"/>
      <c r="M423" s="242"/>
    </row>
    <row r="424" spans="1:13" ht="13.5">
      <c r="A424" s="242"/>
      <c r="B424" s="242"/>
      <c r="C424" s="242"/>
      <c r="D424" s="242"/>
      <c r="E424" s="242"/>
      <c r="F424" s="242"/>
      <c r="G424" s="242"/>
      <c r="H424" s="242"/>
      <c r="I424" s="242"/>
      <c r="J424" s="242"/>
      <c r="K424" s="242"/>
      <c r="L424" s="242"/>
      <c r="M424" s="242"/>
    </row>
    <row r="425" spans="1:13" ht="13.5">
      <c r="A425" s="242"/>
      <c r="B425" s="242"/>
      <c r="C425" s="242"/>
      <c r="D425" s="242"/>
      <c r="E425" s="242"/>
      <c r="F425" s="242"/>
      <c r="G425" s="242"/>
      <c r="H425" s="242"/>
      <c r="I425" s="242"/>
      <c r="J425" s="242"/>
      <c r="K425" s="242"/>
      <c r="L425" s="242"/>
      <c r="M425" s="242"/>
    </row>
    <row r="426" spans="1:13" ht="13.5">
      <c r="A426" s="242"/>
      <c r="B426" s="242"/>
      <c r="C426" s="242"/>
      <c r="D426" s="242"/>
      <c r="E426" s="242"/>
      <c r="F426" s="242"/>
      <c r="G426" s="242"/>
      <c r="H426" s="242"/>
      <c r="I426" s="242"/>
      <c r="J426" s="242"/>
      <c r="K426" s="242"/>
      <c r="L426" s="242"/>
      <c r="M426" s="242"/>
    </row>
    <row r="427" spans="1:13" ht="13.5">
      <c r="A427" s="242"/>
      <c r="B427" s="242"/>
      <c r="C427" s="242"/>
      <c r="D427" s="242"/>
      <c r="E427" s="242"/>
      <c r="F427" s="242"/>
      <c r="G427" s="242"/>
      <c r="H427" s="242"/>
      <c r="I427" s="242"/>
      <c r="J427" s="242"/>
      <c r="K427" s="242"/>
      <c r="L427" s="242"/>
      <c r="M427" s="242"/>
    </row>
    <row r="428" spans="1:13" ht="13.5">
      <c r="A428" s="242"/>
      <c r="B428" s="242"/>
      <c r="C428" s="242"/>
      <c r="D428" s="242"/>
      <c r="E428" s="242"/>
      <c r="F428" s="242"/>
      <c r="G428" s="242"/>
      <c r="H428" s="242"/>
      <c r="I428" s="242"/>
      <c r="J428" s="242"/>
      <c r="K428" s="242"/>
      <c r="L428" s="242"/>
      <c r="M428" s="242"/>
    </row>
    <row r="429" spans="1:13" ht="13.5">
      <c r="A429" s="242"/>
      <c r="B429" s="242"/>
      <c r="C429" s="242"/>
      <c r="D429" s="242"/>
      <c r="E429" s="242"/>
      <c r="F429" s="242"/>
      <c r="G429" s="242"/>
      <c r="H429" s="242"/>
      <c r="I429" s="242"/>
      <c r="J429" s="242"/>
      <c r="K429" s="242"/>
      <c r="L429" s="242"/>
      <c r="M429" s="242"/>
    </row>
    <row r="430" spans="1:13" ht="13.5">
      <c r="A430" s="242"/>
      <c r="B430" s="242"/>
      <c r="C430" s="242"/>
      <c r="D430" s="242"/>
      <c r="E430" s="242"/>
      <c r="F430" s="242"/>
      <c r="G430" s="242"/>
      <c r="H430" s="242"/>
      <c r="I430" s="242"/>
      <c r="J430" s="242"/>
      <c r="K430" s="242"/>
      <c r="L430" s="242"/>
      <c r="M430" s="242"/>
    </row>
    <row r="431" spans="1:13" ht="13.5">
      <c r="A431" s="242"/>
      <c r="B431" s="242"/>
      <c r="C431" s="242"/>
      <c r="D431" s="242"/>
      <c r="E431" s="242"/>
      <c r="F431" s="242"/>
      <c r="G431" s="242"/>
      <c r="H431" s="242"/>
      <c r="I431" s="242"/>
      <c r="J431" s="242"/>
      <c r="K431" s="242"/>
      <c r="L431" s="242"/>
      <c r="M431" s="242"/>
    </row>
    <row r="432" spans="1:13" ht="13.5">
      <c r="A432" s="242"/>
      <c r="B432" s="242"/>
      <c r="C432" s="242"/>
      <c r="D432" s="242"/>
      <c r="E432" s="242"/>
      <c r="F432" s="242"/>
      <c r="G432" s="242"/>
      <c r="H432" s="242"/>
      <c r="I432" s="242"/>
      <c r="J432" s="242"/>
      <c r="K432" s="242"/>
      <c r="L432" s="242"/>
      <c r="M432" s="242"/>
    </row>
    <row r="433" spans="1:13" ht="13.5">
      <c r="A433" s="242"/>
      <c r="B433" s="242"/>
      <c r="C433" s="242"/>
      <c r="D433" s="242"/>
      <c r="E433" s="242"/>
      <c r="F433" s="242"/>
      <c r="G433" s="242"/>
      <c r="H433" s="242"/>
      <c r="I433" s="242"/>
      <c r="J433" s="242"/>
      <c r="K433" s="242"/>
      <c r="L433" s="242"/>
      <c r="M433" s="242"/>
    </row>
    <row r="434" spans="1:13" ht="13.5">
      <c r="A434" s="242"/>
      <c r="B434" s="242"/>
      <c r="C434" s="242"/>
      <c r="D434" s="242"/>
      <c r="E434" s="242"/>
      <c r="F434" s="242"/>
      <c r="G434" s="242"/>
      <c r="H434" s="242"/>
      <c r="I434" s="242"/>
      <c r="J434" s="242"/>
      <c r="K434" s="242"/>
      <c r="L434" s="242"/>
      <c r="M434" s="242"/>
    </row>
    <row r="435" spans="1:13" ht="13.5">
      <c r="A435" s="242"/>
      <c r="B435" s="242"/>
      <c r="C435" s="242"/>
      <c r="D435" s="242"/>
      <c r="E435" s="242"/>
      <c r="F435" s="242"/>
      <c r="G435" s="242"/>
      <c r="H435" s="242"/>
      <c r="I435" s="242"/>
      <c r="J435" s="242"/>
      <c r="K435" s="242"/>
      <c r="L435" s="242"/>
      <c r="M435" s="242"/>
    </row>
    <row r="436" spans="1:13" ht="13.5">
      <c r="A436" s="242"/>
      <c r="B436" s="242"/>
      <c r="C436" s="242"/>
      <c r="D436" s="242"/>
      <c r="E436" s="242"/>
      <c r="F436" s="242"/>
      <c r="G436" s="242"/>
      <c r="H436" s="242"/>
      <c r="I436" s="242"/>
      <c r="J436" s="242"/>
      <c r="K436" s="242"/>
      <c r="L436" s="242"/>
      <c r="M436" s="242"/>
    </row>
    <row r="437" spans="1:13" ht="13.5">
      <c r="A437" s="242"/>
      <c r="B437" s="242"/>
      <c r="C437" s="242"/>
      <c r="D437" s="242"/>
      <c r="E437" s="242"/>
      <c r="F437" s="242"/>
      <c r="G437" s="242"/>
      <c r="H437" s="242"/>
      <c r="I437" s="242"/>
      <c r="J437" s="242"/>
      <c r="K437" s="242"/>
      <c r="L437" s="242"/>
      <c r="M437" s="242"/>
    </row>
    <row r="438" spans="1:13" ht="13.5">
      <c r="A438" s="242"/>
      <c r="B438" s="242"/>
      <c r="C438" s="242"/>
      <c r="D438" s="242"/>
      <c r="E438" s="242"/>
      <c r="F438" s="242"/>
      <c r="G438" s="242"/>
      <c r="H438" s="242"/>
      <c r="I438" s="242"/>
      <c r="J438" s="242"/>
      <c r="K438" s="242"/>
      <c r="L438" s="242"/>
      <c r="M438" s="242"/>
    </row>
    <row r="439" spans="1:13" ht="13.5">
      <c r="A439" s="242"/>
      <c r="B439" s="242"/>
      <c r="C439" s="242"/>
      <c r="D439" s="242"/>
      <c r="E439" s="242"/>
      <c r="F439" s="242"/>
      <c r="G439" s="242"/>
      <c r="H439" s="242"/>
      <c r="I439" s="242"/>
      <c r="J439" s="242"/>
      <c r="K439" s="242"/>
      <c r="L439" s="242"/>
      <c r="M439" s="242"/>
    </row>
    <row r="440" spans="1:13" ht="13.5">
      <c r="A440" s="242"/>
      <c r="B440" s="242"/>
      <c r="C440" s="242"/>
      <c r="D440" s="242"/>
      <c r="E440" s="242"/>
      <c r="F440" s="242"/>
      <c r="G440" s="242"/>
      <c r="H440" s="242"/>
      <c r="I440" s="242"/>
      <c r="J440" s="242"/>
      <c r="K440" s="242"/>
      <c r="L440" s="242"/>
      <c r="M440" s="242"/>
    </row>
    <row r="441" spans="1:13" ht="13.5">
      <c r="A441" s="242"/>
      <c r="B441" s="242"/>
      <c r="C441" s="242"/>
      <c r="D441" s="242"/>
      <c r="E441" s="242"/>
      <c r="F441" s="242"/>
      <c r="G441" s="242"/>
      <c r="H441" s="242"/>
      <c r="I441" s="242"/>
      <c r="J441" s="242"/>
      <c r="K441" s="242"/>
      <c r="L441" s="242"/>
      <c r="M441" s="242"/>
    </row>
    <row r="442" spans="1:13" ht="13.5">
      <c r="A442" s="242"/>
      <c r="B442" s="242"/>
      <c r="C442" s="242"/>
      <c r="D442" s="242"/>
      <c r="E442" s="242"/>
      <c r="F442" s="242"/>
      <c r="G442" s="242"/>
      <c r="H442" s="242"/>
      <c r="I442" s="242"/>
      <c r="J442" s="242"/>
      <c r="K442" s="242"/>
      <c r="L442" s="242"/>
      <c r="M442" s="242"/>
    </row>
    <row r="443" spans="1:13" ht="13.5">
      <c r="A443" s="242"/>
      <c r="B443" s="242"/>
      <c r="C443" s="242"/>
      <c r="D443" s="242"/>
      <c r="E443" s="242"/>
      <c r="F443" s="242"/>
      <c r="G443" s="242"/>
      <c r="H443" s="242"/>
      <c r="I443" s="242"/>
      <c r="J443" s="242"/>
      <c r="K443" s="242"/>
      <c r="L443" s="242"/>
      <c r="M443" s="242"/>
    </row>
    <row r="444" spans="1:13" ht="13.5">
      <c r="A444" s="242"/>
      <c r="B444" s="242"/>
      <c r="C444" s="242"/>
      <c r="D444" s="242"/>
      <c r="E444" s="242"/>
      <c r="F444" s="242"/>
      <c r="G444" s="242"/>
      <c r="H444" s="242"/>
      <c r="I444" s="242"/>
      <c r="J444" s="242"/>
      <c r="K444" s="242"/>
      <c r="L444" s="242"/>
      <c r="M444" s="242"/>
    </row>
    <row r="445" spans="1:13" ht="13.5">
      <c r="A445" s="242"/>
      <c r="B445" s="242"/>
      <c r="C445" s="242"/>
      <c r="D445" s="242"/>
      <c r="E445" s="242"/>
      <c r="F445" s="242"/>
      <c r="G445" s="242"/>
      <c r="H445" s="242"/>
      <c r="I445" s="242"/>
      <c r="J445" s="242"/>
      <c r="K445" s="242"/>
      <c r="L445" s="242"/>
      <c r="M445" s="242"/>
    </row>
    <row r="446" spans="1:13" ht="13.5">
      <c r="A446" s="242"/>
      <c r="B446" s="242"/>
      <c r="C446" s="242"/>
      <c r="D446" s="242"/>
      <c r="E446" s="242"/>
      <c r="F446" s="242"/>
      <c r="G446" s="242"/>
      <c r="H446" s="242"/>
      <c r="I446" s="242"/>
      <c r="J446" s="242"/>
      <c r="K446" s="242"/>
      <c r="L446" s="242"/>
      <c r="M446" s="242"/>
    </row>
    <row r="447" spans="1:13" ht="13.5">
      <c r="A447" s="242"/>
      <c r="B447" s="242"/>
      <c r="C447" s="242"/>
      <c r="D447" s="242"/>
      <c r="E447" s="242"/>
      <c r="F447" s="242"/>
      <c r="G447" s="242"/>
      <c r="H447" s="242"/>
      <c r="I447" s="242"/>
      <c r="J447" s="242"/>
      <c r="K447" s="242"/>
      <c r="L447" s="242"/>
      <c r="M447" s="242"/>
    </row>
    <row r="448" spans="1:13" ht="13.5">
      <c r="A448" s="242"/>
      <c r="B448" s="242"/>
      <c r="C448" s="242"/>
      <c r="D448" s="242"/>
      <c r="E448" s="242"/>
      <c r="F448" s="242"/>
      <c r="G448" s="242"/>
      <c r="H448" s="242"/>
      <c r="I448" s="242"/>
      <c r="J448" s="242"/>
      <c r="K448" s="242"/>
      <c r="L448" s="242"/>
      <c r="M448" s="242"/>
    </row>
    <row r="449" spans="1:13" ht="13.5">
      <c r="A449" s="242"/>
      <c r="B449" s="242"/>
      <c r="C449" s="242"/>
      <c r="D449" s="242"/>
      <c r="E449" s="242"/>
      <c r="F449" s="242"/>
      <c r="G449" s="242"/>
      <c r="H449" s="242"/>
      <c r="I449" s="242"/>
      <c r="J449" s="242"/>
      <c r="K449" s="242"/>
      <c r="L449" s="242"/>
      <c r="M449" s="242"/>
    </row>
    <row r="450" spans="1:13" ht="13.5">
      <c r="A450" s="242"/>
      <c r="B450" s="242"/>
      <c r="C450" s="242"/>
      <c r="D450" s="242"/>
      <c r="E450" s="242"/>
      <c r="F450" s="242"/>
      <c r="G450" s="242"/>
      <c r="H450" s="242"/>
      <c r="I450" s="242"/>
      <c r="J450" s="242"/>
      <c r="K450" s="242"/>
      <c r="L450" s="242"/>
      <c r="M450" s="242"/>
    </row>
    <row r="451" spans="1:13" ht="13.5">
      <c r="A451" s="242"/>
      <c r="B451" s="242"/>
      <c r="C451" s="242"/>
      <c r="D451" s="242"/>
      <c r="E451" s="242"/>
      <c r="F451" s="242"/>
      <c r="G451" s="242"/>
      <c r="H451" s="242"/>
      <c r="I451" s="242"/>
      <c r="J451" s="242"/>
      <c r="K451" s="242"/>
      <c r="L451" s="242"/>
      <c r="M451" s="242"/>
    </row>
    <row r="452" spans="1:13" ht="13.5">
      <c r="A452" s="242"/>
      <c r="B452" s="242"/>
      <c r="C452" s="242"/>
      <c r="D452" s="242"/>
      <c r="E452" s="242"/>
      <c r="F452" s="242"/>
      <c r="G452" s="242"/>
      <c r="H452" s="242"/>
      <c r="I452" s="242"/>
      <c r="J452" s="242"/>
      <c r="K452" s="242"/>
      <c r="L452" s="242"/>
      <c r="M452" s="242"/>
    </row>
    <row r="453" spans="1:13" ht="13.5">
      <c r="A453" s="242"/>
      <c r="B453" s="242"/>
      <c r="C453" s="242"/>
      <c r="D453" s="242"/>
      <c r="E453" s="242"/>
      <c r="F453" s="242"/>
      <c r="G453" s="242"/>
      <c r="H453" s="242"/>
      <c r="I453" s="242"/>
      <c r="J453" s="242"/>
      <c r="K453" s="242"/>
      <c r="L453" s="242"/>
      <c r="M453" s="242"/>
    </row>
    <row r="454" spans="1:13" ht="13.5">
      <c r="A454" s="242"/>
      <c r="B454" s="242"/>
      <c r="C454" s="242"/>
      <c r="D454" s="242"/>
      <c r="E454" s="242"/>
      <c r="F454" s="242"/>
      <c r="G454" s="242"/>
      <c r="H454" s="242"/>
      <c r="I454" s="242"/>
      <c r="J454" s="242"/>
      <c r="K454" s="242"/>
      <c r="L454" s="242"/>
      <c r="M454" s="242"/>
    </row>
    <row r="455" spans="1:13" ht="13.5">
      <c r="A455" s="242"/>
      <c r="B455" s="242"/>
      <c r="C455" s="242"/>
      <c r="D455" s="242"/>
      <c r="E455" s="242"/>
      <c r="F455" s="242"/>
      <c r="G455" s="242"/>
      <c r="H455" s="242"/>
      <c r="I455" s="242"/>
      <c r="J455" s="242"/>
      <c r="K455" s="242"/>
      <c r="L455" s="242"/>
      <c r="M455" s="242"/>
    </row>
    <row r="456" spans="1:13" ht="13.5">
      <c r="A456" s="242"/>
      <c r="B456" s="242"/>
      <c r="C456" s="242"/>
      <c r="D456" s="242"/>
      <c r="E456" s="242"/>
      <c r="F456" s="242"/>
      <c r="G456" s="242"/>
      <c r="H456" s="242"/>
      <c r="I456" s="242"/>
      <c r="J456" s="242"/>
      <c r="K456" s="242"/>
      <c r="L456" s="242"/>
      <c r="M456" s="242"/>
    </row>
    <row r="457" spans="1:13" ht="13.5">
      <c r="A457" s="242"/>
      <c r="B457" s="242"/>
      <c r="C457" s="242"/>
      <c r="D457" s="242"/>
      <c r="E457" s="242"/>
      <c r="F457" s="242"/>
      <c r="G457" s="242"/>
      <c r="H457" s="242"/>
      <c r="I457" s="242"/>
      <c r="J457" s="242"/>
      <c r="K457" s="242"/>
      <c r="L457" s="242"/>
      <c r="M457" s="242"/>
    </row>
    <row r="458" spans="1:13" ht="13.5">
      <c r="A458" s="242"/>
      <c r="B458" s="242"/>
      <c r="C458" s="242"/>
      <c r="D458" s="242"/>
      <c r="E458" s="242"/>
      <c r="F458" s="242"/>
      <c r="G458" s="242"/>
      <c r="H458" s="242"/>
      <c r="I458" s="242"/>
      <c r="J458" s="242"/>
      <c r="K458" s="242"/>
      <c r="L458" s="242"/>
      <c r="M458" s="242"/>
    </row>
    <row r="459" spans="1:13" ht="13.5">
      <c r="A459" s="242"/>
      <c r="B459" s="242"/>
      <c r="C459" s="242"/>
      <c r="D459" s="242"/>
      <c r="E459" s="242"/>
      <c r="F459" s="242"/>
      <c r="G459" s="242"/>
      <c r="H459" s="242"/>
      <c r="I459" s="242"/>
      <c r="J459" s="242"/>
      <c r="K459" s="242"/>
      <c r="L459" s="242"/>
      <c r="M459" s="242"/>
    </row>
    <row r="460" spans="1:13" ht="13.5">
      <c r="A460" s="242"/>
      <c r="B460" s="242"/>
      <c r="C460" s="242"/>
      <c r="D460" s="242"/>
      <c r="E460" s="242"/>
      <c r="F460" s="242"/>
      <c r="G460" s="242"/>
      <c r="H460" s="242"/>
      <c r="I460" s="242"/>
      <c r="J460" s="242"/>
      <c r="K460" s="242"/>
      <c r="L460" s="242"/>
      <c r="M460" s="242"/>
    </row>
    <row r="461" spans="1:13" ht="13.5">
      <c r="A461" s="242"/>
      <c r="B461" s="242"/>
      <c r="C461" s="242"/>
      <c r="D461" s="242"/>
      <c r="E461" s="242"/>
      <c r="F461" s="242"/>
      <c r="G461" s="242"/>
      <c r="H461" s="242"/>
      <c r="I461" s="242"/>
      <c r="J461" s="242"/>
      <c r="K461" s="242"/>
      <c r="L461" s="242"/>
      <c r="M461" s="242"/>
    </row>
    <row r="462" spans="1:13" ht="13.5">
      <c r="A462" s="242"/>
      <c r="B462" s="242"/>
      <c r="C462" s="242"/>
      <c r="D462" s="242"/>
      <c r="E462" s="242"/>
      <c r="F462" s="242"/>
      <c r="G462" s="242"/>
      <c r="H462" s="242"/>
      <c r="I462" s="242"/>
      <c r="J462" s="242"/>
      <c r="K462" s="242"/>
      <c r="L462" s="242"/>
      <c r="M462" s="242"/>
    </row>
    <row r="463" spans="1:13" ht="13.5">
      <c r="A463" s="242"/>
      <c r="B463" s="242"/>
      <c r="C463" s="242"/>
      <c r="D463" s="242"/>
      <c r="E463" s="242"/>
      <c r="F463" s="242"/>
      <c r="G463" s="242"/>
      <c r="H463" s="242"/>
      <c r="I463" s="242"/>
      <c r="J463" s="242"/>
      <c r="K463" s="242"/>
      <c r="L463" s="242"/>
      <c r="M463" s="242"/>
    </row>
    <row r="464" spans="1:13" ht="13.5">
      <c r="A464" s="242"/>
      <c r="B464" s="242"/>
      <c r="C464" s="242"/>
      <c r="D464" s="242"/>
      <c r="E464" s="242"/>
      <c r="F464" s="242"/>
      <c r="G464" s="242"/>
      <c r="H464" s="242"/>
      <c r="I464" s="242"/>
      <c r="J464" s="242"/>
      <c r="K464" s="242"/>
      <c r="L464" s="242"/>
      <c r="M464" s="242"/>
    </row>
    <row r="465" spans="1:13" ht="13.5">
      <c r="A465" s="242"/>
      <c r="B465" s="242"/>
      <c r="C465" s="242"/>
      <c r="D465" s="242"/>
      <c r="E465" s="242"/>
      <c r="F465" s="242"/>
      <c r="G465" s="242"/>
      <c r="H465" s="242"/>
      <c r="I465" s="242"/>
      <c r="J465" s="242"/>
      <c r="K465" s="242"/>
      <c r="L465" s="242"/>
      <c r="M465" s="242"/>
    </row>
    <row r="466" spans="1:13" ht="13.5">
      <c r="A466" s="242"/>
      <c r="B466" s="242"/>
      <c r="C466" s="242"/>
      <c r="D466" s="242"/>
      <c r="E466" s="242"/>
      <c r="F466" s="242"/>
      <c r="G466" s="242"/>
      <c r="H466" s="242"/>
      <c r="I466" s="242"/>
      <c r="J466" s="242"/>
      <c r="K466" s="242"/>
      <c r="L466" s="242"/>
      <c r="M466" s="242"/>
    </row>
    <row r="467" spans="1:13" ht="13.5">
      <c r="A467" s="242"/>
      <c r="B467" s="242"/>
      <c r="C467" s="242"/>
      <c r="D467" s="242"/>
      <c r="E467" s="242"/>
      <c r="F467" s="242"/>
      <c r="G467" s="242"/>
      <c r="H467" s="242"/>
      <c r="I467" s="242"/>
      <c r="J467" s="242"/>
      <c r="K467" s="242"/>
      <c r="L467" s="242"/>
      <c r="M467" s="242"/>
    </row>
    <row r="468" spans="1:13" ht="13.5">
      <c r="A468" s="242"/>
      <c r="B468" s="242"/>
      <c r="C468" s="242"/>
      <c r="D468" s="242"/>
      <c r="E468" s="242"/>
      <c r="F468" s="242"/>
      <c r="G468" s="242"/>
      <c r="H468" s="242"/>
      <c r="I468" s="242"/>
      <c r="J468" s="242"/>
      <c r="K468" s="242"/>
      <c r="L468" s="242"/>
      <c r="M468" s="242"/>
    </row>
    <row r="469" spans="1:13" ht="13.5">
      <c r="A469" s="242"/>
      <c r="B469" s="242"/>
      <c r="C469" s="242"/>
      <c r="D469" s="242"/>
      <c r="E469" s="242"/>
      <c r="F469" s="242"/>
      <c r="G469" s="242"/>
      <c r="H469" s="242"/>
      <c r="I469" s="242"/>
      <c r="J469" s="242"/>
      <c r="K469" s="242"/>
      <c r="L469" s="242"/>
      <c r="M469" s="242"/>
    </row>
    <row r="470" spans="1:13" ht="13.5">
      <c r="A470" s="242"/>
      <c r="B470" s="242"/>
      <c r="C470" s="242"/>
      <c r="D470" s="242"/>
      <c r="E470" s="242"/>
      <c r="F470" s="242"/>
      <c r="G470" s="242"/>
      <c r="H470" s="242"/>
      <c r="I470" s="242"/>
      <c r="J470" s="242"/>
      <c r="K470" s="242"/>
      <c r="L470" s="242"/>
      <c r="M470" s="242"/>
    </row>
    <row r="471" spans="1:13" ht="13.5">
      <c r="A471" s="242"/>
      <c r="B471" s="242"/>
      <c r="C471" s="242"/>
      <c r="D471" s="242"/>
      <c r="E471" s="242"/>
      <c r="F471" s="242"/>
      <c r="G471" s="242"/>
      <c r="H471" s="242"/>
      <c r="I471" s="242"/>
      <c r="J471" s="242"/>
      <c r="K471" s="242"/>
      <c r="L471" s="242"/>
      <c r="M471" s="242"/>
    </row>
    <row r="472" spans="1:13" ht="13.5">
      <c r="A472" s="242"/>
      <c r="B472" s="242"/>
      <c r="C472" s="242"/>
      <c r="D472" s="242"/>
      <c r="E472" s="242"/>
      <c r="F472" s="242"/>
      <c r="G472" s="242"/>
      <c r="H472" s="242"/>
      <c r="I472" s="242"/>
      <c r="J472" s="242"/>
      <c r="K472" s="242"/>
      <c r="L472" s="242"/>
      <c r="M472" s="242"/>
    </row>
    <row r="473" spans="1:13" ht="13.5">
      <c r="A473" s="242"/>
      <c r="B473" s="242"/>
      <c r="C473" s="242"/>
      <c r="D473" s="242"/>
      <c r="E473" s="242"/>
      <c r="F473" s="242"/>
      <c r="G473" s="242"/>
      <c r="H473" s="242"/>
      <c r="I473" s="242"/>
      <c r="J473" s="242"/>
      <c r="K473" s="242"/>
      <c r="L473" s="242"/>
      <c r="M473" s="242"/>
    </row>
    <row r="474" spans="1:13" ht="13.5">
      <c r="A474" s="242"/>
      <c r="B474" s="242"/>
      <c r="C474" s="242"/>
      <c r="D474" s="242"/>
      <c r="E474" s="242"/>
      <c r="F474" s="242"/>
      <c r="G474" s="242"/>
      <c r="H474" s="242"/>
      <c r="I474" s="242"/>
      <c r="J474" s="242"/>
      <c r="K474" s="242"/>
      <c r="L474" s="242"/>
      <c r="M474" s="242"/>
    </row>
    <row r="475" spans="1:13" ht="13.5">
      <c r="A475" s="242"/>
      <c r="B475" s="242"/>
      <c r="C475" s="242"/>
      <c r="D475" s="242"/>
      <c r="E475" s="242"/>
      <c r="F475" s="242"/>
      <c r="G475" s="242"/>
      <c r="H475" s="242"/>
      <c r="I475" s="242"/>
      <c r="J475" s="242"/>
      <c r="K475" s="242"/>
      <c r="L475" s="242"/>
      <c r="M475" s="242"/>
    </row>
    <row r="476" spans="1:13" ht="13.5">
      <c r="A476" s="242"/>
      <c r="B476" s="242"/>
      <c r="C476" s="242"/>
      <c r="D476" s="242"/>
      <c r="E476" s="242"/>
      <c r="F476" s="242"/>
      <c r="G476" s="242"/>
      <c r="H476" s="242"/>
      <c r="I476" s="242"/>
      <c r="J476" s="242"/>
      <c r="K476" s="242"/>
      <c r="L476" s="242"/>
      <c r="M476" s="242"/>
    </row>
    <row r="477" spans="1:13" ht="13.5">
      <c r="A477" s="242"/>
      <c r="B477" s="242"/>
      <c r="C477" s="242"/>
      <c r="D477" s="242"/>
      <c r="E477" s="242"/>
      <c r="F477" s="242"/>
      <c r="G477" s="242"/>
      <c r="H477" s="242"/>
      <c r="I477" s="242"/>
      <c r="J477" s="242"/>
      <c r="K477" s="242"/>
      <c r="L477" s="242"/>
      <c r="M477" s="242"/>
    </row>
    <row r="478" spans="1:13" ht="13.5">
      <c r="A478" s="242"/>
      <c r="B478" s="242"/>
      <c r="C478" s="242"/>
      <c r="D478" s="242"/>
      <c r="E478" s="242"/>
      <c r="F478" s="242"/>
      <c r="G478" s="242"/>
      <c r="H478" s="242"/>
      <c r="I478" s="242"/>
      <c r="J478" s="242"/>
      <c r="K478" s="242"/>
      <c r="L478" s="242"/>
      <c r="M478" s="242"/>
    </row>
    <row r="479" spans="1:13" ht="13.5">
      <c r="A479" s="242"/>
      <c r="B479" s="242"/>
      <c r="C479" s="242"/>
      <c r="D479" s="242"/>
      <c r="E479" s="242"/>
      <c r="F479" s="242"/>
      <c r="G479" s="242"/>
      <c r="H479" s="242"/>
      <c r="I479" s="242"/>
      <c r="J479" s="242"/>
      <c r="K479" s="242"/>
      <c r="L479" s="242"/>
      <c r="M479" s="242"/>
    </row>
    <row r="480" spans="1:13" ht="13.5">
      <c r="A480" s="242"/>
      <c r="B480" s="242"/>
      <c r="C480" s="242"/>
      <c r="D480" s="242"/>
      <c r="E480" s="242"/>
      <c r="F480" s="242"/>
      <c r="G480" s="242"/>
      <c r="H480" s="242"/>
      <c r="I480" s="242"/>
      <c r="J480" s="242"/>
      <c r="K480" s="242"/>
      <c r="L480" s="242"/>
      <c r="M480" s="242"/>
    </row>
    <row r="481" spans="1:13" ht="13.5">
      <c r="A481" s="242"/>
      <c r="B481" s="242"/>
      <c r="C481" s="242"/>
      <c r="D481" s="242"/>
      <c r="E481" s="242"/>
      <c r="F481" s="242"/>
      <c r="G481" s="242"/>
      <c r="H481" s="242"/>
      <c r="I481" s="242"/>
      <c r="J481" s="242"/>
      <c r="K481" s="242"/>
      <c r="L481" s="242"/>
      <c r="M481" s="242"/>
    </row>
    <row r="482" spans="1:13" ht="13.5">
      <c r="A482" s="242"/>
      <c r="B482" s="242"/>
      <c r="C482" s="242"/>
      <c r="D482" s="242"/>
      <c r="E482" s="242"/>
      <c r="F482" s="242"/>
      <c r="G482" s="242"/>
      <c r="H482" s="242"/>
      <c r="I482" s="242"/>
      <c r="J482" s="242"/>
      <c r="K482" s="242"/>
      <c r="L482" s="242"/>
      <c r="M482" s="242"/>
    </row>
    <row r="483" spans="1:13" ht="13.5">
      <c r="A483" s="242"/>
      <c r="B483" s="242"/>
      <c r="C483" s="242"/>
      <c r="D483" s="242"/>
      <c r="E483" s="242"/>
      <c r="F483" s="242"/>
      <c r="G483" s="242"/>
      <c r="H483" s="242"/>
      <c r="I483" s="242"/>
      <c r="J483" s="242"/>
      <c r="K483" s="242"/>
      <c r="L483" s="242"/>
      <c r="M483" s="242"/>
    </row>
    <row r="484" spans="1:13" ht="13.5">
      <c r="A484" s="242"/>
      <c r="B484" s="242"/>
      <c r="C484" s="242"/>
      <c r="D484" s="242"/>
      <c r="E484" s="242"/>
      <c r="F484" s="242"/>
      <c r="G484" s="242"/>
      <c r="H484" s="242"/>
      <c r="I484" s="242"/>
      <c r="J484" s="242"/>
      <c r="K484" s="242"/>
      <c r="L484" s="242"/>
      <c r="M484" s="242"/>
    </row>
    <row r="485" spans="1:13" ht="13.5">
      <c r="A485" s="242"/>
      <c r="B485" s="242"/>
      <c r="C485" s="242"/>
      <c r="D485" s="242"/>
      <c r="E485" s="242"/>
      <c r="F485" s="242"/>
      <c r="G485" s="242"/>
      <c r="H485" s="242"/>
      <c r="I485" s="242"/>
      <c r="J485" s="242"/>
      <c r="K485" s="242"/>
      <c r="L485" s="242"/>
      <c r="M485" s="242"/>
    </row>
    <row r="486" spans="1:13" ht="13.5">
      <c r="A486" s="242"/>
      <c r="B486" s="242"/>
      <c r="C486" s="242"/>
      <c r="D486" s="242"/>
      <c r="E486" s="242"/>
      <c r="F486" s="242"/>
      <c r="G486" s="242"/>
      <c r="H486" s="242"/>
      <c r="I486" s="242"/>
      <c r="J486" s="242"/>
      <c r="K486" s="242"/>
      <c r="L486" s="242"/>
      <c r="M486" s="242"/>
    </row>
    <row r="487" spans="1:13" ht="13.5">
      <c r="A487" s="242"/>
      <c r="B487" s="242"/>
      <c r="C487" s="242"/>
      <c r="D487" s="242"/>
      <c r="E487" s="242"/>
      <c r="F487" s="242"/>
      <c r="G487" s="242"/>
      <c r="H487" s="242"/>
      <c r="I487" s="242"/>
      <c r="J487" s="242"/>
      <c r="K487" s="242"/>
      <c r="L487" s="242"/>
      <c r="M487" s="242"/>
    </row>
    <row r="488" spans="1:13" ht="13.5">
      <c r="A488" s="242"/>
      <c r="B488" s="242"/>
      <c r="C488" s="242"/>
      <c r="D488" s="242"/>
      <c r="E488" s="242"/>
      <c r="F488" s="242"/>
      <c r="G488" s="242"/>
      <c r="H488" s="242"/>
      <c r="I488" s="242"/>
      <c r="J488" s="242"/>
      <c r="K488" s="242"/>
      <c r="L488" s="242"/>
      <c r="M488" s="242"/>
    </row>
    <row r="489" spans="1:13" ht="13.5">
      <c r="A489" s="242"/>
      <c r="B489" s="242"/>
      <c r="C489" s="242"/>
      <c r="D489" s="242"/>
      <c r="E489" s="242"/>
      <c r="F489" s="242"/>
      <c r="G489" s="242"/>
      <c r="H489" s="242"/>
      <c r="I489" s="242"/>
      <c r="J489" s="242"/>
      <c r="K489" s="242"/>
      <c r="L489" s="242"/>
      <c r="M489" s="242"/>
    </row>
    <row r="490" spans="1:13" ht="13.5">
      <c r="A490" s="242"/>
      <c r="B490" s="242"/>
      <c r="C490" s="242"/>
      <c r="D490" s="242"/>
      <c r="E490" s="242"/>
      <c r="F490" s="242"/>
      <c r="G490" s="242"/>
      <c r="H490" s="242"/>
      <c r="I490" s="242"/>
      <c r="J490" s="242"/>
      <c r="K490" s="242"/>
      <c r="L490" s="242"/>
      <c r="M490" s="242"/>
    </row>
    <row r="491" spans="1:13" ht="13.5">
      <c r="A491" s="242"/>
      <c r="B491" s="242"/>
      <c r="C491" s="242"/>
      <c r="D491" s="242"/>
      <c r="E491" s="242"/>
      <c r="F491" s="242"/>
      <c r="G491" s="242"/>
      <c r="H491" s="242"/>
      <c r="I491" s="242"/>
      <c r="J491" s="242"/>
      <c r="K491" s="242"/>
      <c r="L491" s="242"/>
      <c r="M491" s="242"/>
    </row>
    <row r="492" spans="1:13" ht="13.5">
      <c r="A492" s="242"/>
      <c r="B492" s="242"/>
      <c r="C492" s="242"/>
      <c r="D492" s="242"/>
      <c r="E492" s="242"/>
      <c r="F492" s="242"/>
      <c r="G492" s="242"/>
      <c r="H492" s="242"/>
      <c r="I492" s="242"/>
      <c r="J492" s="242"/>
      <c r="K492" s="242"/>
      <c r="L492" s="242"/>
      <c r="M492" s="242"/>
    </row>
    <row r="493" spans="1:13" ht="13.5">
      <c r="A493" s="242"/>
      <c r="B493" s="242"/>
      <c r="C493" s="242"/>
      <c r="D493" s="242"/>
      <c r="E493" s="242"/>
      <c r="F493" s="242"/>
      <c r="G493" s="242"/>
      <c r="H493" s="242"/>
      <c r="I493" s="242"/>
      <c r="J493" s="242"/>
      <c r="K493" s="242"/>
      <c r="L493" s="242"/>
      <c r="M493" s="242"/>
    </row>
    <row r="494" spans="1:13" ht="13.5">
      <c r="A494" s="242"/>
      <c r="B494" s="242"/>
      <c r="C494" s="242"/>
      <c r="D494" s="242"/>
      <c r="E494" s="242"/>
      <c r="F494" s="242"/>
      <c r="G494" s="242"/>
      <c r="H494" s="242"/>
      <c r="I494" s="242"/>
      <c r="J494" s="242"/>
      <c r="K494" s="242"/>
      <c r="L494" s="242"/>
      <c r="M494" s="242"/>
    </row>
    <row r="495" spans="1:13" ht="13.5">
      <c r="A495" s="242"/>
      <c r="B495" s="242"/>
      <c r="C495" s="242"/>
      <c r="D495" s="242"/>
      <c r="E495" s="242"/>
      <c r="F495" s="242"/>
      <c r="G495" s="242"/>
      <c r="H495" s="242"/>
      <c r="I495" s="242"/>
      <c r="J495" s="242"/>
      <c r="K495" s="242"/>
      <c r="L495" s="242"/>
      <c r="M495" s="242"/>
    </row>
    <row r="496" spans="1:13" ht="13.5">
      <c r="A496" s="242"/>
      <c r="B496" s="242"/>
      <c r="C496" s="242"/>
      <c r="D496" s="242"/>
      <c r="E496" s="242"/>
      <c r="F496" s="242"/>
      <c r="G496" s="242"/>
      <c r="H496" s="242"/>
      <c r="I496" s="242"/>
      <c r="J496" s="242"/>
      <c r="K496" s="242"/>
      <c r="L496" s="242"/>
      <c r="M496" s="242"/>
    </row>
    <row r="497" spans="1:13" ht="13.5">
      <c r="A497" s="242"/>
      <c r="B497" s="242"/>
      <c r="C497" s="242"/>
      <c r="D497" s="242"/>
      <c r="E497" s="242"/>
      <c r="F497" s="242"/>
      <c r="G497" s="242"/>
      <c r="H497" s="242"/>
      <c r="I497" s="242"/>
      <c r="J497" s="242"/>
      <c r="K497" s="242"/>
      <c r="L497" s="242"/>
      <c r="M497" s="242"/>
    </row>
    <row r="498" spans="1:13" ht="13.5">
      <c r="A498" s="242"/>
      <c r="B498" s="242"/>
      <c r="C498" s="242"/>
      <c r="D498" s="242"/>
      <c r="E498" s="242"/>
      <c r="F498" s="242"/>
      <c r="G498" s="242"/>
      <c r="H498" s="242"/>
      <c r="I498" s="242"/>
      <c r="J498" s="242"/>
      <c r="K498" s="242"/>
      <c r="L498" s="242"/>
      <c r="M498" s="242"/>
    </row>
    <row r="499" spans="1:13" ht="13.5">
      <c r="A499" s="242"/>
      <c r="B499" s="242"/>
      <c r="C499" s="242"/>
      <c r="D499" s="242"/>
      <c r="E499" s="242"/>
      <c r="F499" s="242"/>
      <c r="G499" s="242"/>
      <c r="H499" s="242"/>
      <c r="I499" s="242"/>
      <c r="J499" s="242"/>
      <c r="K499" s="242"/>
      <c r="L499" s="242"/>
      <c r="M499" s="242"/>
    </row>
    <row r="500" spans="1:13" ht="13.5">
      <c r="A500" s="242"/>
      <c r="B500" s="242"/>
      <c r="C500" s="242"/>
      <c r="D500" s="242"/>
      <c r="E500" s="242"/>
      <c r="F500" s="242"/>
      <c r="G500" s="242"/>
      <c r="H500" s="242"/>
      <c r="I500" s="242"/>
      <c r="J500" s="242"/>
      <c r="K500" s="242"/>
      <c r="L500" s="242"/>
      <c r="M500" s="242"/>
    </row>
    <row r="501" spans="1:13" ht="13.5">
      <c r="A501" s="242"/>
      <c r="B501" s="242"/>
      <c r="C501" s="242"/>
      <c r="D501" s="242"/>
      <c r="E501" s="242"/>
      <c r="F501" s="242"/>
      <c r="G501" s="242"/>
      <c r="H501" s="242"/>
      <c r="I501" s="242"/>
      <c r="J501" s="242"/>
      <c r="K501" s="242"/>
      <c r="L501" s="242"/>
      <c r="M501" s="242"/>
    </row>
    <row r="502" spans="1:13" ht="13.5">
      <c r="A502" s="242"/>
      <c r="B502" s="242"/>
      <c r="C502" s="242"/>
      <c r="D502" s="242"/>
      <c r="E502" s="242"/>
      <c r="F502" s="242"/>
      <c r="G502" s="242"/>
      <c r="H502" s="242"/>
      <c r="I502" s="242"/>
      <c r="J502" s="242"/>
      <c r="K502" s="242"/>
      <c r="L502" s="242"/>
      <c r="M502" s="242"/>
    </row>
    <row r="503" spans="1:13" ht="13.5">
      <c r="A503" s="242"/>
      <c r="B503" s="242"/>
      <c r="C503" s="242"/>
      <c r="D503" s="242"/>
      <c r="E503" s="242"/>
      <c r="F503" s="242"/>
      <c r="G503" s="242"/>
      <c r="H503" s="242"/>
      <c r="I503" s="242"/>
      <c r="J503" s="242"/>
      <c r="K503" s="242"/>
      <c r="L503" s="242"/>
      <c r="M503" s="242"/>
    </row>
    <row r="504" spans="1:13" ht="13.5">
      <c r="A504" s="242"/>
      <c r="B504" s="242"/>
      <c r="C504" s="242"/>
      <c r="D504" s="242"/>
      <c r="E504" s="242"/>
      <c r="F504" s="242"/>
      <c r="G504" s="242"/>
      <c r="H504" s="242"/>
      <c r="I504" s="242"/>
      <c r="J504" s="242"/>
      <c r="K504" s="242"/>
      <c r="L504" s="242"/>
      <c r="M504" s="242"/>
    </row>
    <row r="505" spans="1:13" ht="13.5">
      <c r="A505" s="242"/>
      <c r="B505" s="242"/>
      <c r="C505" s="242"/>
      <c r="D505" s="242"/>
      <c r="E505" s="242"/>
      <c r="F505" s="242"/>
      <c r="G505" s="242"/>
      <c r="H505" s="242"/>
      <c r="I505" s="242"/>
      <c r="J505" s="242"/>
      <c r="K505" s="242"/>
      <c r="L505" s="242"/>
      <c r="M505" s="242"/>
    </row>
    <row r="506" spans="1:13" ht="13.5">
      <c r="A506" s="242"/>
      <c r="B506" s="242"/>
      <c r="C506" s="242"/>
      <c r="D506" s="242"/>
      <c r="E506" s="242"/>
      <c r="F506" s="242"/>
      <c r="G506" s="242"/>
      <c r="H506" s="242"/>
      <c r="I506" s="242"/>
      <c r="J506" s="242"/>
      <c r="K506" s="242"/>
      <c r="L506" s="242"/>
      <c r="M506" s="242"/>
    </row>
    <row r="507" spans="1:13" ht="13.5">
      <c r="A507" s="242"/>
      <c r="B507" s="242"/>
      <c r="C507" s="242"/>
      <c r="D507" s="242"/>
      <c r="E507" s="242"/>
      <c r="F507" s="242"/>
      <c r="G507" s="242"/>
      <c r="H507" s="242"/>
      <c r="I507" s="242"/>
      <c r="J507" s="242"/>
      <c r="K507" s="242"/>
      <c r="L507" s="242"/>
      <c r="M507" s="242"/>
    </row>
    <row r="508" spans="1:13" ht="13.5">
      <c r="A508" s="242"/>
      <c r="B508" s="242"/>
      <c r="C508" s="242"/>
      <c r="D508" s="242"/>
      <c r="E508" s="242"/>
      <c r="F508" s="242"/>
      <c r="G508" s="242"/>
      <c r="H508" s="242"/>
      <c r="I508" s="242"/>
      <c r="J508" s="242"/>
      <c r="K508" s="242"/>
      <c r="L508" s="242"/>
      <c r="M508" s="242"/>
    </row>
    <row r="509" spans="1:13" ht="13.5">
      <c r="A509" s="242"/>
      <c r="B509" s="242"/>
      <c r="C509" s="242"/>
      <c r="D509" s="242"/>
      <c r="E509" s="242"/>
      <c r="F509" s="242"/>
      <c r="G509" s="242"/>
      <c r="H509" s="242"/>
      <c r="I509" s="242"/>
      <c r="J509" s="242"/>
      <c r="K509" s="242"/>
      <c r="L509" s="242"/>
      <c r="M509" s="242"/>
    </row>
    <row r="510" spans="1:13" ht="13.5">
      <c r="A510" s="242"/>
      <c r="B510" s="242"/>
      <c r="C510" s="242"/>
      <c r="D510" s="242"/>
      <c r="E510" s="242"/>
      <c r="F510" s="242"/>
      <c r="G510" s="242"/>
      <c r="H510" s="242"/>
      <c r="I510" s="242"/>
      <c r="J510" s="242"/>
      <c r="K510" s="242"/>
      <c r="L510" s="242"/>
      <c r="M510" s="242"/>
    </row>
    <row r="511" spans="1:13" ht="13.5">
      <c r="A511" s="242"/>
      <c r="B511" s="242"/>
      <c r="C511" s="242"/>
      <c r="D511" s="242"/>
      <c r="E511" s="242"/>
      <c r="F511" s="242"/>
      <c r="G511" s="242"/>
      <c r="H511" s="242"/>
      <c r="I511" s="242"/>
      <c r="J511" s="242"/>
      <c r="K511" s="242"/>
      <c r="L511" s="242"/>
      <c r="M511" s="242"/>
    </row>
    <row r="512" spans="1:13" ht="13.5">
      <c r="A512" s="242"/>
      <c r="B512" s="242"/>
      <c r="C512" s="242"/>
      <c r="D512" s="242"/>
      <c r="E512" s="242"/>
      <c r="F512" s="242"/>
      <c r="G512" s="242"/>
      <c r="H512" s="242"/>
      <c r="I512" s="242"/>
      <c r="J512" s="242"/>
      <c r="K512" s="242"/>
      <c r="L512" s="242"/>
      <c r="M512" s="242"/>
    </row>
    <row r="513" spans="1:13" ht="13.5">
      <c r="A513" s="242"/>
      <c r="B513" s="242"/>
      <c r="C513" s="242"/>
      <c r="D513" s="242"/>
      <c r="E513" s="242"/>
      <c r="F513" s="242"/>
      <c r="G513" s="242"/>
      <c r="H513" s="242"/>
      <c r="I513" s="242"/>
      <c r="J513" s="242"/>
      <c r="K513" s="242"/>
      <c r="L513" s="242"/>
      <c r="M513" s="242"/>
    </row>
    <row r="514" spans="1:13" ht="13.5">
      <c r="A514" s="242"/>
      <c r="B514" s="242"/>
      <c r="C514" s="242"/>
      <c r="D514" s="242"/>
      <c r="E514" s="242"/>
      <c r="F514" s="242"/>
      <c r="G514" s="242"/>
      <c r="H514" s="242"/>
      <c r="I514" s="242"/>
      <c r="J514" s="242"/>
      <c r="K514" s="242"/>
      <c r="L514" s="242"/>
      <c r="M514" s="242"/>
    </row>
    <row r="515" spans="1:13" ht="13.5">
      <c r="A515" s="242"/>
      <c r="B515" s="242"/>
      <c r="C515" s="242"/>
      <c r="D515" s="242"/>
      <c r="E515" s="242"/>
      <c r="F515" s="242"/>
      <c r="G515" s="242"/>
      <c r="H515" s="242"/>
      <c r="I515" s="242"/>
      <c r="J515" s="242"/>
      <c r="K515" s="242"/>
      <c r="L515" s="242"/>
      <c r="M515" s="242"/>
    </row>
    <row r="516" spans="1:13" ht="13.5">
      <c r="A516" s="242"/>
      <c r="B516" s="242"/>
      <c r="C516" s="242"/>
      <c r="D516" s="242"/>
      <c r="E516" s="242"/>
      <c r="F516" s="242"/>
      <c r="G516" s="242"/>
      <c r="H516" s="242"/>
      <c r="I516" s="242"/>
      <c r="J516" s="242"/>
      <c r="K516" s="242"/>
      <c r="L516" s="242"/>
      <c r="M516" s="242"/>
    </row>
    <row r="517" spans="1:13" ht="13.5">
      <c r="A517" s="242"/>
      <c r="B517" s="242"/>
      <c r="C517" s="242"/>
      <c r="D517" s="242"/>
      <c r="E517" s="242"/>
      <c r="F517" s="242"/>
      <c r="G517" s="242"/>
      <c r="H517" s="242"/>
      <c r="I517" s="242"/>
      <c r="J517" s="242"/>
      <c r="K517" s="242"/>
      <c r="L517" s="242"/>
      <c r="M517" s="242"/>
    </row>
    <row r="518" spans="1:13" ht="13.5">
      <c r="A518" s="242"/>
      <c r="B518" s="242"/>
      <c r="C518" s="242"/>
      <c r="D518" s="242"/>
      <c r="E518" s="242"/>
      <c r="F518" s="242"/>
      <c r="G518" s="242"/>
      <c r="H518" s="242"/>
      <c r="I518" s="242"/>
      <c r="J518" s="242"/>
      <c r="K518" s="242"/>
      <c r="L518" s="242"/>
      <c r="M518" s="242"/>
    </row>
    <row r="519" spans="1:13" ht="13.5">
      <c r="A519" s="242"/>
      <c r="B519" s="242"/>
      <c r="C519" s="242"/>
      <c r="D519" s="242"/>
      <c r="E519" s="242"/>
      <c r="F519" s="242"/>
      <c r="G519" s="242"/>
      <c r="H519" s="242"/>
      <c r="I519" s="242"/>
      <c r="J519" s="242"/>
      <c r="K519" s="242"/>
      <c r="L519" s="242"/>
      <c r="M519" s="242"/>
    </row>
    <row r="520" spans="1:13" ht="13.5">
      <c r="A520" s="242"/>
      <c r="B520" s="242"/>
      <c r="C520" s="242"/>
      <c r="D520" s="242"/>
      <c r="E520" s="242"/>
      <c r="F520" s="242"/>
      <c r="G520" s="242"/>
      <c r="H520" s="242"/>
      <c r="I520" s="242"/>
      <c r="J520" s="242"/>
      <c r="K520" s="242"/>
      <c r="L520" s="242"/>
      <c r="M520" s="242"/>
    </row>
    <row r="521" spans="1:13" ht="13.5">
      <c r="A521" s="242"/>
      <c r="B521" s="242"/>
      <c r="C521" s="242"/>
      <c r="D521" s="242"/>
      <c r="E521" s="242"/>
      <c r="F521" s="242"/>
      <c r="G521" s="242"/>
      <c r="H521" s="242"/>
      <c r="I521" s="242"/>
      <c r="J521" s="242"/>
      <c r="K521" s="242"/>
      <c r="L521" s="242"/>
      <c r="M521" s="242"/>
    </row>
    <row r="522" spans="1:13" ht="13.5">
      <c r="A522" s="242"/>
      <c r="B522" s="242"/>
      <c r="C522" s="242"/>
      <c r="D522" s="242"/>
      <c r="E522" s="242"/>
      <c r="F522" s="242"/>
      <c r="G522" s="242"/>
      <c r="H522" s="242"/>
      <c r="I522" s="242"/>
      <c r="J522" s="242"/>
      <c r="K522" s="242"/>
      <c r="L522" s="242"/>
      <c r="M522" s="242"/>
    </row>
    <row r="523" spans="1:13" ht="13.5">
      <c r="A523" s="242"/>
      <c r="B523" s="242"/>
      <c r="C523" s="242"/>
      <c r="D523" s="242"/>
      <c r="E523" s="242"/>
      <c r="F523" s="242"/>
      <c r="G523" s="242"/>
      <c r="H523" s="242"/>
      <c r="I523" s="242"/>
      <c r="J523" s="242"/>
      <c r="K523" s="242"/>
      <c r="L523" s="242"/>
      <c r="M523" s="242"/>
    </row>
    <row r="524" spans="1:13" ht="13.5">
      <c r="A524" s="242"/>
      <c r="B524" s="242"/>
      <c r="C524" s="242"/>
      <c r="D524" s="242"/>
      <c r="E524" s="242"/>
      <c r="F524" s="242"/>
      <c r="G524" s="242"/>
      <c r="H524" s="242"/>
      <c r="I524" s="242"/>
      <c r="J524" s="242"/>
      <c r="K524" s="242"/>
      <c r="L524" s="242"/>
      <c r="M524" s="242"/>
    </row>
    <row r="525" spans="1:13" ht="13.5">
      <c r="A525" s="242"/>
      <c r="B525" s="242"/>
      <c r="C525" s="242"/>
      <c r="D525" s="242"/>
      <c r="E525" s="242"/>
      <c r="F525" s="242"/>
      <c r="G525" s="242"/>
      <c r="H525" s="242"/>
      <c r="I525" s="242"/>
      <c r="J525" s="242"/>
      <c r="K525" s="242"/>
      <c r="L525" s="242"/>
      <c r="M525" s="242"/>
    </row>
    <row r="526" spans="1:13" ht="13.5">
      <c r="A526" s="242"/>
      <c r="B526" s="242"/>
      <c r="C526" s="242"/>
      <c r="D526" s="242"/>
      <c r="E526" s="242"/>
      <c r="F526" s="242"/>
      <c r="G526" s="242"/>
      <c r="H526" s="242"/>
      <c r="I526" s="242"/>
      <c r="J526" s="242"/>
      <c r="K526" s="242"/>
      <c r="L526" s="242"/>
      <c r="M526" s="242"/>
    </row>
  </sheetData>
  <mergeCells count="5">
    <mergeCell ref="A1:G1"/>
    <mergeCell ref="J34:K34"/>
    <mergeCell ref="E43:F43"/>
    <mergeCell ref="J45:K45"/>
    <mergeCell ref="C3:D3"/>
  </mergeCells>
  <printOptions/>
  <pageMargins left="0.75" right="0.75" top="1" bottom="1" header="0.512" footer="0.512"/>
  <pageSetup orientation="portrait" paperSize="9"/>
  <drawing r:id="rId3"/>
  <legacyDrawing r:id="rId2"/>
  <oleObjects>
    <oleObject progId="Equation.3" shapeId="303247" r:id="rId1"/>
  </oleObjects>
</worksheet>
</file>

<file path=xl/worksheets/sheet11.xml><?xml version="1.0" encoding="utf-8"?>
<worksheet xmlns="http://schemas.openxmlformats.org/spreadsheetml/2006/main" xmlns:r="http://schemas.openxmlformats.org/officeDocument/2006/relationships">
  <dimension ref="A1:L51"/>
  <sheetViews>
    <sheetView zoomScale="75" zoomScaleNormal="75" workbookViewId="0" topLeftCell="A13">
      <selection activeCell="D51" sqref="D51"/>
    </sheetView>
  </sheetViews>
  <sheetFormatPr defaultColWidth="8.796875" defaultRowHeight="15"/>
  <cols>
    <col min="1" max="2" width="13" style="327" customWidth="1"/>
    <col min="3" max="3" width="14.59765625" style="327" customWidth="1"/>
    <col min="4" max="12" width="13" style="327" customWidth="1"/>
    <col min="13" max="16384" width="13" style="297" customWidth="1"/>
  </cols>
  <sheetData>
    <row r="1" spans="1:12" ht="35.25" customHeight="1">
      <c r="A1" s="385" t="s">
        <v>207</v>
      </c>
      <c r="B1" s="385"/>
      <c r="C1" s="385"/>
      <c r="D1" s="385"/>
      <c r="E1" s="385"/>
      <c r="F1" s="385"/>
      <c r="G1" s="385"/>
      <c r="H1" s="296"/>
      <c r="I1" s="296"/>
      <c r="J1" s="296"/>
      <c r="K1" s="296"/>
      <c r="L1" s="296"/>
    </row>
    <row r="2" spans="1:12" ht="15">
      <c r="A2" s="296"/>
      <c r="B2" s="296"/>
      <c r="C2" s="171" t="s">
        <v>212</v>
      </c>
      <c r="D2" s="298">
        <v>1</v>
      </c>
      <c r="E2" s="296"/>
      <c r="F2" s="171" t="s">
        <v>108</v>
      </c>
      <c r="G2" s="296"/>
      <c r="H2" s="296"/>
      <c r="I2" s="296"/>
      <c r="J2" s="296"/>
      <c r="K2" s="296"/>
      <c r="L2" s="296"/>
    </row>
    <row r="3" spans="1:12" ht="15">
      <c r="A3" s="296"/>
      <c r="B3" s="171" t="s">
        <v>109</v>
      </c>
      <c r="C3" s="299"/>
      <c r="D3" s="300"/>
      <c r="E3" s="301"/>
      <c r="F3" s="302">
        <v>10</v>
      </c>
      <c r="G3" s="296" t="s">
        <v>208</v>
      </c>
      <c r="H3" s="296"/>
      <c r="I3" s="296"/>
      <c r="J3" s="296"/>
      <c r="K3" s="296"/>
      <c r="L3" s="296"/>
    </row>
    <row r="4" spans="1:12" ht="15">
      <c r="A4" s="171" t="s">
        <v>110</v>
      </c>
      <c r="B4" s="171" t="s">
        <v>178</v>
      </c>
      <c r="C4" s="303" t="s">
        <v>209</v>
      </c>
      <c r="D4" s="171" t="s">
        <v>111</v>
      </c>
      <c r="E4" s="304" t="s">
        <v>180</v>
      </c>
      <c r="F4" s="171" t="s">
        <v>181</v>
      </c>
      <c r="G4" s="303" t="s">
        <v>182</v>
      </c>
      <c r="H4" s="296"/>
      <c r="I4" s="296"/>
      <c r="J4" s="296"/>
      <c r="K4" s="296"/>
      <c r="L4" s="296"/>
    </row>
    <row r="5" spans="1:12" ht="15">
      <c r="A5" s="171">
        <v>0</v>
      </c>
      <c r="B5" s="303">
        <v>1</v>
      </c>
      <c r="C5" s="305"/>
      <c r="D5" s="306">
        <f aca="true" t="shared" si="0" ref="D5:D40">C5*$D$2</f>
        <v>0</v>
      </c>
      <c r="E5" s="307"/>
      <c r="F5" s="308"/>
      <c r="G5" s="308">
        <f aca="true" t="shared" si="1" ref="G5:G40">E5*F5</f>
        <v>0</v>
      </c>
      <c r="H5" s="296"/>
      <c r="I5" s="296"/>
      <c r="J5" s="296"/>
      <c r="K5" s="296"/>
      <c r="L5" s="296"/>
    </row>
    <row r="6" spans="1:12" ht="15">
      <c r="A6" s="171">
        <v>10</v>
      </c>
      <c r="B6" s="303">
        <v>2</v>
      </c>
      <c r="C6" s="305"/>
      <c r="D6" s="306">
        <f t="shared" si="0"/>
        <v>0</v>
      </c>
      <c r="E6" s="307"/>
      <c r="F6" s="308"/>
      <c r="G6" s="308">
        <f t="shared" si="1"/>
        <v>0</v>
      </c>
      <c r="H6" s="296"/>
      <c r="I6" s="296"/>
      <c r="J6" s="296"/>
      <c r="K6" s="296"/>
      <c r="L6" s="296"/>
    </row>
    <row r="7" spans="1:12" ht="15">
      <c r="A7" s="171">
        <v>20</v>
      </c>
      <c r="B7" s="303">
        <v>3</v>
      </c>
      <c r="C7" s="305"/>
      <c r="D7" s="306">
        <f t="shared" si="0"/>
        <v>0</v>
      </c>
      <c r="E7" s="307"/>
      <c r="F7" s="308"/>
      <c r="G7" s="308">
        <f t="shared" si="1"/>
        <v>0</v>
      </c>
      <c r="H7" s="296"/>
      <c r="I7" s="296"/>
      <c r="J7" s="296"/>
      <c r="K7" s="296"/>
      <c r="L7" s="296"/>
    </row>
    <row r="8" spans="1:12" ht="15">
      <c r="A8" s="171">
        <v>30</v>
      </c>
      <c r="B8" s="303">
        <v>4</v>
      </c>
      <c r="C8" s="305"/>
      <c r="D8" s="306">
        <f t="shared" si="0"/>
        <v>0</v>
      </c>
      <c r="E8" s="307"/>
      <c r="F8" s="308"/>
      <c r="G8" s="308">
        <f t="shared" si="1"/>
        <v>0</v>
      </c>
      <c r="H8" s="296"/>
      <c r="I8" s="296"/>
      <c r="J8" s="296"/>
      <c r="K8" s="296"/>
      <c r="L8" s="296"/>
    </row>
    <row r="9" spans="1:12" ht="15">
      <c r="A9" s="171">
        <v>40</v>
      </c>
      <c r="B9" s="303">
        <v>5</v>
      </c>
      <c r="C9" s="305"/>
      <c r="D9" s="306">
        <f t="shared" si="0"/>
        <v>0</v>
      </c>
      <c r="E9" s="307"/>
      <c r="F9" s="308"/>
      <c r="G9" s="308">
        <f t="shared" si="1"/>
        <v>0</v>
      </c>
      <c r="H9" s="296"/>
      <c r="I9" s="296"/>
      <c r="J9" s="296"/>
      <c r="K9" s="296"/>
      <c r="L9" s="296"/>
    </row>
    <row r="10" spans="1:12" ht="15">
      <c r="A10" s="171">
        <v>50</v>
      </c>
      <c r="B10" s="303">
        <v>6</v>
      </c>
      <c r="C10" s="305"/>
      <c r="D10" s="306">
        <f t="shared" si="0"/>
        <v>0</v>
      </c>
      <c r="E10" s="307"/>
      <c r="F10" s="308"/>
      <c r="G10" s="308">
        <f t="shared" si="1"/>
        <v>0</v>
      </c>
      <c r="H10" s="296"/>
      <c r="I10" s="296"/>
      <c r="J10" s="296"/>
      <c r="K10" s="296"/>
      <c r="L10" s="296"/>
    </row>
    <row r="11" spans="1:12" ht="15">
      <c r="A11" s="171">
        <v>60</v>
      </c>
      <c r="B11" s="303">
        <v>7</v>
      </c>
      <c r="C11" s="305"/>
      <c r="D11" s="306">
        <f t="shared" si="0"/>
        <v>0</v>
      </c>
      <c r="E11" s="307"/>
      <c r="F11" s="308"/>
      <c r="G11" s="308">
        <f t="shared" si="1"/>
        <v>0</v>
      </c>
      <c r="H11" s="296"/>
      <c r="I11" s="296"/>
      <c r="J11" s="296"/>
      <c r="K11" s="296"/>
      <c r="L11" s="296"/>
    </row>
    <row r="12" spans="1:12" ht="15">
      <c r="A12" s="171">
        <v>70</v>
      </c>
      <c r="B12" s="303">
        <v>8</v>
      </c>
      <c r="C12" s="305"/>
      <c r="D12" s="306">
        <f t="shared" si="0"/>
        <v>0</v>
      </c>
      <c r="E12" s="307"/>
      <c r="F12" s="308"/>
      <c r="G12" s="308">
        <f t="shared" si="1"/>
        <v>0</v>
      </c>
      <c r="H12" s="296"/>
      <c r="I12" s="296"/>
      <c r="J12" s="296"/>
      <c r="K12" s="296"/>
      <c r="L12" s="296"/>
    </row>
    <row r="13" spans="1:12" ht="15">
      <c r="A13" s="171">
        <v>80</v>
      </c>
      <c r="B13" s="303">
        <v>9</v>
      </c>
      <c r="C13" s="305"/>
      <c r="D13" s="306">
        <f t="shared" si="0"/>
        <v>0</v>
      </c>
      <c r="E13" s="307"/>
      <c r="F13" s="308"/>
      <c r="G13" s="308">
        <f t="shared" si="1"/>
        <v>0</v>
      </c>
      <c r="H13" s="296"/>
      <c r="I13" s="296"/>
      <c r="J13" s="296"/>
      <c r="K13" s="296"/>
      <c r="L13" s="296"/>
    </row>
    <row r="14" spans="1:12" ht="15">
      <c r="A14" s="171">
        <v>90</v>
      </c>
      <c r="B14" s="303">
        <v>10</v>
      </c>
      <c r="C14" s="305"/>
      <c r="D14" s="306">
        <f t="shared" si="0"/>
        <v>0</v>
      </c>
      <c r="E14" s="307"/>
      <c r="F14" s="308"/>
      <c r="G14" s="308">
        <f t="shared" si="1"/>
        <v>0</v>
      </c>
      <c r="H14" s="296"/>
      <c r="I14" s="296"/>
      <c r="J14" s="296"/>
      <c r="K14" s="296"/>
      <c r="L14" s="296"/>
    </row>
    <row r="15" spans="1:12" ht="15">
      <c r="A15" s="171">
        <v>100</v>
      </c>
      <c r="B15" s="303">
        <v>11</v>
      </c>
      <c r="C15" s="305"/>
      <c r="D15" s="306">
        <f t="shared" si="0"/>
        <v>0</v>
      </c>
      <c r="E15" s="307"/>
      <c r="F15" s="308"/>
      <c r="G15" s="308">
        <f t="shared" si="1"/>
        <v>0</v>
      </c>
      <c r="H15" s="296"/>
      <c r="I15" s="296"/>
      <c r="J15" s="296"/>
      <c r="K15" s="296"/>
      <c r="L15" s="296"/>
    </row>
    <row r="16" spans="1:12" ht="15">
      <c r="A16" s="171">
        <v>110</v>
      </c>
      <c r="B16" s="303">
        <v>12</v>
      </c>
      <c r="C16" s="305"/>
      <c r="D16" s="306">
        <f t="shared" si="0"/>
        <v>0</v>
      </c>
      <c r="E16" s="307"/>
      <c r="F16" s="308"/>
      <c r="G16" s="308">
        <f t="shared" si="1"/>
        <v>0</v>
      </c>
      <c r="H16" s="296"/>
      <c r="I16" s="296"/>
      <c r="J16" s="296"/>
      <c r="K16" s="296"/>
      <c r="L16" s="296"/>
    </row>
    <row r="17" spans="1:12" ht="15">
      <c r="A17" s="171">
        <v>120</v>
      </c>
      <c r="B17" s="303">
        <v>13</v>
      </c>
      <c r="C17" s="305"/>
      <c r="D17" s="306">
        <f t="shared" si="0"/>
        <v>0</v>
      </c>
      <c r="E17" s="307"/>
      <c r="F17" s="308"/>
      <c r="G17" s="308">
        <f t="shared" si="1"/>
        <v>0</v>
      </c>
      <c r="H17" s="296"/>
      <c r="I17" s="296"/>
      <c r="J17" s="296"/>
      <c r="K17" s="296"/>
      <c r="L17" s="296"/>
    </row>
    <row r="18" spans="1:12" ht="15">
      <c r="A18" s="171">
        <v>130</v>
      </c>
      <c r="B18" s="303">
        <v>14</v>
      </c>
      <c r="C18" s="305"/>
      <c r="D18" s="306">
        <f t="shared" si="0"/>
        <v>0</v>
      </c>
      <c r="E18" s="307"/>
      <c r="F18" s="308"/>
      <c r="G18" s="308">
        <f t="shared" si="1"/>
        <v>0</v>
      </c>
      <c r="H18" s="296"/>
      <c r="I18" s="296"/>
      <c r="J18" s="296"/>
      <c r="K18" s="296"/>
      <c r="L18" s="296"/>
    </row>
    <row r="19" spans="1:12" ht="15">
      <c r="A19" s="171">
        <v>140</v>
      </c>
      <c r="B19" s="303">
        <v>15</v>
      </c>
      <c r="C19" s="305"/>
      <c r="D19" s="306">
        <f t="shared" si="0"/>
        <v>0</v>
      </c>
      <c r="E19" s="307"/>
      <c r="F19" s="308"/>
      <c r="G19" s="308">
        <f t="shared" si="1"/>
        <v>0</v>
      </c>
      <c r="H19" s="296"/>
      <c r="I19" s="296"/>
      <c r="J19" s="296"/>
      <c r="K19" s="296"/>
      <c r="L19" s="296"/>
    </row>
    <row r="20" spans="1:12" ht="15">
      <c r="A20" s="171">
        <v>150</v>
      </c>
      <c r="B20" s="303">
        <v>16</v>
      </c>
      <c r="C20" s="305"/>
      <c r="D20" s="306">
        <f t="shared" si="0"/>
        <v>0</v>
      </c>
      <c r="E20" s="307"/>
      <c r="F20" s="308"/>
      <c r="G20" s="308">
        <f t="shared" si="1"/>
        <v>0</v>
      </c>
      <c r="H20" s="296"/>
      <c r="I20" s="296"/>
      <c r="J20" s="296"/>
      <c r="K20" s="296"/>
      <c r="L20" s="296"/>
    </row>
    <row r="21" spans="1:12" ht="15">
      <c r="A21" s="171">
        <v>160</v>
      </c>
      <c r="B21" s="303">
        <v>17</v>
      </c>
      <c r="C21" s="305"/>
      <c r="D21" s="306">
        <f t="shared" si="0"/>
        <v>0</v>
      </c>
      <c r="E21" s="307"/>
      <c r="F21" s="308"/>
      <c r="G21" s="308">
        <f t="shared" si="1"/>
        <v>0</v>
      </c>
      <c r="H21" s="296"/>
      <c r="I21" s="296"/>
      <c r="J21" s="296"/>
      <c r="K21" s="296"/>
      <c r="L21" s="296"/>
    </row>
    <row r="22" spans="1:12" ht="15">
      <c r="A22" s="171">
        <v>170</v>
      </c>
      <c r="B22" s="303">
        <v>18</v>
      </c>
      <c r="C22" s="305"/>
      <c r="D22" s="306">
        <f t="shared" si="0"/>
        <v>0</v>
      </c>
      <c r="E22" s="307"/>
      <c r="F22" s="308"/>
      <c r="G22" s="308">
        <f t="shared" si="1"/>
        <v>0</v>
      </c>
      <c r="H22" s="296"/>
      <c r="I22" s="296"/>
      <c r="J22" s="296"/>
      <c r="K22" s="296"/>
      <c r="L22" s="296"/>
    </row>
    <row r="23" spans="1:12" ht="14.25">
      <c r="A23" s="171">
        <v>180</v>
      </c>
      <c r="B23" s="303">
        <v>19</v>
      </c>
      <c r="C23" s="305"/>
      <c r="D23" s="306">
        <f t="shared" si="0"/>
        <v>0</v>
      </c>
      <c r="E23" s="307"/>
      <c r="F23" s="308"/>
      <c r="G23" s="308">
        <f t="shared" si="1"/>
        <v>0</v>
      </c>
      <c r="H23" s="303" t="s">
        <v>213</v>
      </c>
      <c r="I23" s="171" t="s">
        <v>111</v>
      </c>
      <c r="J23" s="304" t="s">
        <v>180</v>
      </c>
      <c r="K23" s="171" t="s">
        <v>181</v>
      </c>
      <c r="L23" s="303" t="s">
        <v>182</v>
      </c>
    </row>
    <row r="24" spans="1:12" ht="14.25">
      <c r="A24" s="171">
        <v>190</v>
      </c>
      <c r="B24" s="303">
        <v>20</v>
      </c>
      <c r="C24" s="305"/>
      <c r="D24" s="306">
        <f t="shared" si="0"/>
        <v>0</v>
      </c>
      <c r="E24" s="307"/>
      <c r="F24" s="308"/>
      <c r="G24" s="308">
        <f t="shared" si="1"/>
        <v>0</v>
      </c>
      <c r="H24" s="305">
        <v>5.6</v>
      </c>
      <c r="I24" s="306">
        <f aca="true" t="shared" si="2" ref="I24:I31">IF($H24="","",H24*$D$2)</f>
        <v>5.6</v>
      </c>
      <c r="J24" s="308"/>
      <c r="K24" s="308"/>
      <c r="L24" s="308">
        <f aca="true" t="shared" si="3" ref="L24:L31">IF($H24="","",J24*K24)</f>
        <v>0</v>
      </c>
    </row>
    <row r="25" spans="1:12" ht="14.25">
      <c r="A25" s="171">
        <v>200</v>
      </c>
      <c r="B25" s="303">
        <v>21</v>
      </c>
      <c r="C25" s="305"/>
      <c r="D25" s="306">
        <f t="shared" si="0"/>
        <v>0</v>
      </c>
      <c r="E25" s="307"/>
      <c r="F25" s="308"/>
      <c r="G25" s="308">
        <f t="shared" si="1"/>
        <v>0</v>
      </c>
      <c r="H25" s="305"/>
      <c r="I25" s="306">
        <f t="shared" si="2"/>
      </c>
      <c r="J25" s="308"/>
      <c r="K25" s="308"/>
      <c r="L25" s="308">
        <f t="shared" si="3"/>
      </c>
    </row>
    <row r="26" spans="1:12" ht="14.25">
      <c r="A26" s="171">
        <v>210</v>
      </c>
      <c r="B26" s="303">
        <v>22</v>
      </c>
      <c r="C26" s="305"/>
      <c r="D26" s="306">
        <f t="shared" si="0"/>
        <v>0</v>
      </c>
      <c r="E26" s="307"/>
      <c r="F26" s="308"/>
      <c r="G26" s="308">
        <f t="shared" si="1"/>
        <v>0</v>
      </c>
      <c r="H26" s="305"/>
      <c r="I26" s="306">
        <f t="shared" si="2"/>
      </c>
      <c r="J26" s="308"/>
      <c r="K26" s="308"/>
      <c r="L26" s="308">
        <f t="shared" si="3"/>
      </c>
    </row>
    <row r="27" spans="1:12" ht="14.25">
      <c r="A27" s="171">
        <v>220</v>
      </c>
      <c r="B27" s="303">
        <v>23</v>
      </c>
      <c r="C27" s="305"/>
      <c r="D27" s="306">
        <f t="shared" si="0"/>
        <v>0</v>
      </c>
      <c r="E27" s="307"/>
      <c r="F27" s="308"/>
      <c r="G27" s="308">
        <f t="shared" si="1"/>
        <v>0</v>
      </c>
      <c r="H27" s="305"/>
      <c r="I27" s="306">
        <f t="shared" si="2"/>
      </c>
      <c r="J27" s="308"/>
      <c r="K27" s="308"/>
      <c r="L27" s="308">
        <f t="shared" si="3"/>
      </c>
    </row>
    <row r="28" spans="1:12" ht="14.25">
      <c r="A28" s="171">
        <v>230</v>
      </c>
      <c r="B28" s="303">
        <v>24</v>
      </c>
      <c r="C28" s="305"/>
      <c r="D28" s="306">
        <f t="shared" si="0"/>
        <v>0</v>
      </c>
      <c r="E28" s="307"/>
      <c r="F28" s="308"/>
      <c r="G28" s="308">
        <f t="shared" si="1"/>
        <v>0</v>
      </c>
      <c r="H28" s="305"/>
      <c r="I28" s="306">
        <f t="shared" si="2"/>
      </c>
      <c r="J28" s="308"/>
      <c r="K28" s="308"/>
      <c r="L28" s="308">
        <f t="shared" si="3"/>
      </c>
    </row>
    <row r="29" spans="1:12" ht="14.25">
      <c r="A29" s="171">
        <v>240</v>
      </c>
      <c r="B29" s="303">
        <v>25</v>
      </c>
      <c r="C29" s="305"/>
      <c r="D29" s="306">
        <f t="shared" si="0"/>
        <v>0</v>
      </c>
      <c r="E29" s="307"/>
      <c r="F29" s="308"/>
      <c r="G29" s="308">
        <f t="shared" si="1"/>
        <v>0</v>
      </c>
      <c r="H29" s="305"/>
      <c r="I29" s="306">
        <f t="shared" si="2"/>
      </c>
      <c r="J29" s="308"/>
      <c r="K29" s="308"/>
      <c r="L29" s="308">
        <f t="shared" si="3"/>
      </c>
    </row>
    <row r="30" spans="1:12" ht="14.25">
      <c r="A30" s="171">
        <v>250</v>
      </c>
      <c r="B30" s="303">
        <v>26</v>
      </c>
      <c r="C30" s="309"/>
      <c r="D30" s="306">
        <f t="shared" si="0"/>
        <v>0</v>
      </c>
      <c r="E30" s="307"/>
      <c r="F30" s="308"/>
      <c r="G30" s="308">
        <f t="shared" si="1"/>
        <v>0</v>
      </c>
      <c r="H30" s="305"/>
      <c r="I30" s="306">
        <f t="shared" si="2"/>
      </c>
      <c r="J30" s="308"/>
      <c r="K30" s="308"/>
      <c r="L30" s="308">
        <f t="shared" si="3"/>
      </c>
    </row>
    <row r="31" spans="1:12" ht="14.25">
      <c r="A31" s="171">
        <v>260</v>
      </c>
      <c r="B31" s="303">
        <v>27</v>
      </c>
      <c r="C31" s="309"/>
      <c r="D31" s="306">
        <f t="shared" si="0"/>
        <v>0</v>
      </c>
      <c r="E31" s="307"/>
      <c r="F31" s="308"/>
      <c r="G31" s="308">
        <f t="shared" si="1"/>
        <v>0</v>
      </c>
      <c r="H31" s="305"/>
      <c r="I31" s="306">
        <f t="shared" si="2"/>
      </c>
      <c r="J31" s="308"/>
      <c r="K31" s="308"/>
      <c r="L31" s="308">
        <f t="shared" si="3"/>
      </c>
    </row>
    <row r="32" spans="1:12" ht="14.25">
      <c r="A32" s="171">
        <v>270</v>
      </c>
      <c r="B32" s="303">
        <v>28</v>
      </c>
      <c r="C32" s="309"/>
      <c r="D32" s="306">
        <f t="shared" si="0"/>
        <v>0</v>
      </c>
      <c r="E32" s="307"/>
      <c r="F32" s="308"/>
      <c r="G32" s="308">
        <f t="shared" si="1"/>
        <v>0</v>
      </c>
      <c r="H32" s="310" t="s">
        <v>112</v>
      </c>
      <c r="I32" s="306">
        <f>SUM(I24:I31)</f>
        <v>5.6</v>
      </c>
      <c r="J32" s="308">
        <f>SUM(J24:J31)</f>
        <v>0</v>
      </c>
      <c r="K32" s="308">
        <f>SUM(K24:K31)</f>
        <v>0</v>
      </c>
      <c r="L32" s="308">
        <f>SUM(L24:L31)</f>
        <v>0</v>
      </c>
    </row>
    <row r="33" spans="1:12" ht="14.25">
      <c r="A33" s="171">
        <v>280</v>
      </c>
      <c r="B33" s="303">
        <v>29</v>
      </c>
      <c r="C33" s="309"/>
      <c r="D33" s="306">
        <f t="shared" si="0"/>
        <v>0</v>
      </c>
      <c r="E33" s="307"/>
      <c r="F33" s="308"/>
      <c r="G33" s="308">
        <f t="shared" si="1"/>
        <v>0</v>
      </c>
      <c r="H33" s="171" t="s">
        <v>113</v>
      </c>
      <c r="I33" s="306">
        <f>AVERAGE(I24:I31)</f>
        <v>5.6</v>
      </c>
      <c r="J33" s="308" t="e">
        <f>AVERAGE(J24:J31)</f>
        <v>#DIV/0!</v>
      </c>
      <c r="K33" s="308" t="e">
        <f>AVERAGE(K24:K31)</f>
        <v>#DIV/0!</v>
      </c>
      <c r="L33" s="308">
        <f>AVERAGE(L24:L31)</f>
        <v>0</v>
      </c>
    </row>
    <row r="34" spans="1:12" ht="14.25">
      <c r="A34" s="171">
        <v>290</v>
      </c>
      <c r="B34" s="303">
        <v>30</v>
      </c>
      <c r="C34" s="309"/>
      <c r="D34" s="306">
        <f t="shared" si="0"/>
        <v>0</v>
      </c>
      <c r="E34" s="307"/>
      <c r="F34" s="308"/>
      <c r="G34" s="308">
        <f t="shared" si="1"/>
        <v>0</v>
      </c>
      <c r="H34" s="296"/>
      <c r="I34" s="296"/>
      <c r="J34" s="383" t="s">
        <v>214</v>
      </c>
      <c r="K34" s="384"/>
      <c r="L34" s="311" t="e">
        <f>L32/J32</f>
        <v>#DIV/0!</v>
      </c>
    </row>
    <row r="35" spans="1:12" ht="14.25">
      <c r="A35" s="171">
        <v>300</v>
      </c>
      <c r="B35" s="303">
        <v>31</v>
      </c>
      <c r="C35" s="309"/>
      <c r="D35" s="306">
        <f t="shared" si="0"/>
        <v>0</v>
      </c>
      <c r="E35" s="307"/>
      <c r="F35" s="308"/>
      <c r="G35" s="308">
        <f t="shared" si="1"/>
        <v>0</v>
      </c>
      <c r="H35" s="303" t="s">
        <v>215</v>
      </c>
      <c r="I35" s="171" t="s">
        <v>111</v>
      </c>
      <c r="J35" s="304" t="s">
        <v>180</v>
      </c>
      <c r="K35" s="171" t="s">
        <v>181</v>
      </c>
      <c r="L35" s="303" t="s">
        <v>182</v>
      </c>
    </row>
    <row r="36" spans="1:12" ht="14.25">
      <c r="A36" s="171">
        <v>310</v>
      </c>
      <c r="B36" s="303">
        <v>32</v>
      </c>
      <c r="C36" s="309"/>
      <c r="D36" s="306">
        <f t="shared" si="0"/>
        <v>0</v>
      </c>
      <c r="E36" s="307"/>
      <c r="F36" s="308"/>
      <c r="G36" s="308">
        <f t="shared" si="1"/>
        <v>0</v>
      </c>
      <c r="H36" s="305">
        <v>5.6</v>
      </c>
      <c r="I36" s="306">
        <f aca="true" t="shared" si="4" ref="I36:I42">IF($H36="","",H36*$D$2)</f>
        <v>5.6</v>
      </c>
      <c r="J36" s="308"/>
      <c r="K36" s="308"/>
      <c r="L36" s="308">
        <f aca="true" t="shared" si="5" ref="L36:L42">IF($H36="","",J36*K36)</f>
        <v>0</v>
      </c>
    </row>
    <row r="37" spans="1:12" ht="14.25">
      <c r="A37" s="171">
        <v>320</v>
      </c>
      <c r="B37" s="303">
        <v>33</v>
      </c>
      <c r="C37" s="309"/>
      <c r="D37" s="306">
        <f t="shared" si="0"/>
        <v>0</v>
      </c>
      <c r="E37" s="307"/>
      <c r="F37" s="308"/>
      <c r="G37" s="308">
        <f t="shared" si="1"/>
        <v>0</v>
      </c>
      <c r="H37" s="305"/>
      <c r="I37" s="306">
        <f t="shared" si="4"/>
      </c>
      <c r="J37" s="308"/>
      <c r="K37" s="308"/>
      <c r="L37" s="308">
        <f t="shared" si="5"/>
      </c>
    </row>
    <row r="38" spans="1:12" ht="14.25">
      <c r="A38" s="171">
        <v>330</v>
      </c>
      <c r="B38" s="303">
        <v>34</v>
      </c>
      <c r="C38" s="309"/>
      <c r="D38" s="306">
        <f t="shared" si="0"/>
        <v>0</v>
      </c>
      <c r="E38" s="307"/>
      <c r="F38" s="308"/>
      <c r="G38" s="308">
        <f t="shared" si="1"/>
        <v>0</v>
      </c>
      <c r="H38" s="305"/>
      <c r="I38" s="306">
        <f t="shared" si="4"/>
      </c>
      <c r="J38" s="308"/>
      <c r="K38" s="308"/>
      <c r="L38" s="308">
        <f t="shared" si="5"/>
      </c>
    </row>
    <row r="39" spans="1:12" ht="14.25">
      <c r="A39" s="171">
        <v>340</v>
      </c>
      <c r="B39" s="303">
        <v>35</v>
      </c>
      <c r="C39" s="309"/>
      <c r="D39" s="306">
        <f t="shared" si="0"/>
        <v>0</v>
      </c>
      <c r="E39" s="307"/>
      <c r="F39" s="308"/>
      <c r="G39" s="308">
        <f t="shared" si="1"/>
        <v>0</v>
      </c>
      <c r="H39" s="305"/>
      <c r="I39" s="306">
        <f t="shared" si="4"/>
      </c>
      <c r="J39" s="308"/>
      <c r="K39" s="308"/>
      <c r="L39" s="308">
        <f t="shared" si="5"/>
      </c>
    </row>
    <row r="40" spans="1:12" ht="14.25">
      <c r="A40" s="171">
        <v>350</v>
      </c>
      <c r="B40" s="303">
        <v>36</v>
      </c>
      <c r="C40" s="309"/>
      <c r="D40" s="306">
        <f t="shared" si="0"/>
        <v>0</v>
      </c>
      <c r="E40" s="307"/>
      <c r="F40" s="308"/>
      <c r="G40" s="308">
        <f t="shared" si="1"/>
        <v>0</v>
      </c>
      <c r="H40" s="305"/>
      <c r="I40" s="306">
        <f t="shared" si="4"/>
      </c>
      <c r="J40" s="308"/>
      <c r="K40" s="308"/>
      <c r="L40" s="308">
        <f t="shared" si="5"/>
      </c>
    </row>
    <row r="41" spans="1:12" ht="14.25">
      <c r="A41" s="296"/>
      <c r="B41" s="296"/>
      <c r="C41" s="312" t="s">
        <v>216</v>
      </c>
      <c r="D41" s="313">
        <f>SUM(D5:D40)</f>
        <v>0</v>
      </c>
      <c r="E41" s="314">
        <f>SUM(E5:E40)</f>
        <v>0</v>
      </c>
      <c r="F41" s="314">
        <f>SUM(F5:F40)</f>
        <v>0</v>
      </c>
      <c r="G41" s="315">
        <f>SUM(G5:G40)</f>
        <v>0</v>
      </c>
      <c r="H41" s="305"/>
      <c r="I41" s="306">
        <f t="shared" si="4"/>
      </c>
      <c r="J41" s="308"/>
      <c r="K41" s="308"/>
      <c r="L41" s="308">
        <f t="shared" si="5"/>
      </c>
    </row>
    <row r="42" spans="1:12" ht="14.25">
      <c r="A42" s="264" t="s">
        <v>114</v>
      </c>
      <c r="B42" s="316">
        <f>100</f>
        <v>100</v>
      </c>
      <c r="C42" s="317" t="s">
        <v>210</v>
      </c>
      <c r="D42" s="318">
        <f>AVERAGE(D5:D40)</f>
        <v>0</v>
      </c>
      <c r="E42" s="319" t="e">
        <f>AVERAGE(E5:E40)</f>
        <v>#DIV/0!</v>
      </c>
      <c r="F42" s="320" t="e">
        <f>AVERAGE(F5:F40)</f>
        <v>#DIV/0!</v>
      </c>
      <c r="G42" s="319">
        <f>AVERAGE(G5:G40)</f>
        <v>0</v>
      </c>
      <c r="H42" s="305"/>
      <c r="I42" s="306">
        <f t="shared" si="4"/>
      </c>
      <c r="J42" s="308"/>
      <c r="K42" s="308"/>
      <c r="L42" s="308">
        <f t="shared" si="5"/>
      </c>
    </row>
    <row r="43" spans="1:12" ht="14.25">
      <c r="A43" s="266" t="s">
        <v>115</v>
      </c>
      <c r="B43" s="316">
        <v>100</v>
      </c>
      <c r="C43" s="296"/>
      <c r="D43" s="296"/>
      <c r="E43" s="383" t="s">
        <v>186</v>
      </c>
      <c r="F43" s="384"/>
      <c r="G43" s="321" t="e">
        <f>G41/E41</f>
        <v>#DIV/0!</v>
      </c>
      <c r="H43" s="310" t="s">
        <v>112</v>
      </c>
      <c r="I43" s="306">
        <f>SUM(I36:I42)</f>
        <v>5.6</v>
      </c>
      <c r="J43" s="308">
        <f>SUM(J36:J42)</f>
        <v>0</v>
      </c>
      <c r="K43" s="308">
        <f>SUM(K36:K42)</f>
        <v>0</v>
      </c>
      <c r="L43" s="308">
        <f>SUM(L36:L42)</f>
        <v>0</v>
      </c>
    </row>
    <row r="44" spans="1:12" ht="14.25">
      <c r="A44" s="267" t="s">
        <v>116</v>
      </c>
      <c r="B44" s="322">
        <f>(B42/B43)^2</f>
        <v>1</v>
      </c>
      <c r="C44" s="296"/>
      <c r="D44" s="296"/>
      <c r="E44" s="296"/>
      <c r="F44" s="296"/>
      <c r="G44" s="296"/>
      <c r="H44" s="171" t="s">
        <v>113</v>
      </c>
      <c r="I44" s="306">
        <f>AVERAGE(I36:I42)</f>
        <v>5.6</v>
      </c>
      <c r="J44" s="308" t="e">
        <f>AVERAGE(J36:J42)</f>
        <v>#DIV/0!</v>
      </c>
      <c r="K44" s="308" t="e">
        <f>AVERAGE(K36:K42)</f>
        <v>#DIV/0!</v>
      </c>
      <c r="L44" s="308">
        <f>AVERAGE(L36:L42)</f>
        <v>0</v>
      </c>
    </row>
    <row r="45" spans="1:12" ht="14.25">
      <c r="A45" s="296"/>
      <c r="B45" s="296"/>
      <c r="C45" s="296"/>
      <c r="D45" s="296"/>
      <c r="E45" s="296"/>
      <c r="F45" s="296"/>
      <c r="G45" s="296"/>
      <c r="H45" s="296"/>
      <c r="I45" s="296"/>
      <c r="J45" s="383" t="s">
        <v>214</v>
      </c>
      <c r="K45" s="384"/>
      <c r="L45" s="311" t="e">
        <f>L43/J43</f>
        <v>#DIV/0!</v>
      </c>
    </row>
    <row r="46" spans="1:12" ht="14.25">
      <c r="A46" s="323"/>
      <c r="B46" s="171" t="s">
        <v>117</v>
      </c>
      <c r="C46" s="171" t="s">
        <v>118</v>
      </c>
      <c r="D46" s="302">
        <v>14</v>
      </c>
      <c r="E46" s="296" t="s">
        <v>187</v>
      </c>
      <c r="F46" s="171" t="s">
        <v>188</v>
      </c>
      <c r="G46" s="319" t="e">
        <f>IF($H$24="",$G$43,($G$41-$L$32+$L$43)/($E41-$J$32+$J$43))</f>
        <v>#DIV/0!</v>
      </c>
      <c r="H46" s="296"/>
      <c r="I46" s="296"/>
      <c r="J46" s="296"/>
      <c r="K46" s="296"/>
      <c r="L46" s="296"/>
    </row>
    <row r="47" spans="1:12" ht="14.25">
      <c r="A47" s="171" t="s">
        <v>189</v>
      </c>
      <c r="B47" s="302">
        <v>3.5</v>
      </c>
      <c r="C47" s="171" t="s">
        <v>119</v>
      </c>
      <c r="D47" s="302">
        <v>16</v>
      </c>
      <c r="E47" s="296" t="s">
        <v>187</v>
      </c>
      <c r="F47" s="171" t="s">
        <v>190</v>
      </c>
      <c r="G47" s="324">
        <v>1</v>
      </c>
      <c r="H47" s="296"/>
      <c r="I47" s="296"/>
      <c r="J47" s="296"/>
      <c r="K47" s="296"/>
      <c r="L47" s="296"/>
    </row>
    <row r="48" spans="1:12" ht="14.25">
      <c r="A48" s="171" t="s">
        <v>191</v>
      </c>
      <c r="B48" s="302">
        <v>4</v>
      </c>
      <c r="C48" s="171" t="s">
        <v>120</v>
      </c>
      <c r="D48" s="171">
        <v>1.5</v>
      </c>
      <c r="E48" s="296"/>
      <c r="F48" s="171" t="s">
        <v>192</v>
      </c>
      <c r="G48" s="324">
        <v>1</v>
      </c>
      <c r="H48" s="296"/>
      <c r="I48" s="296"/>
      <c r="J48" s="296"/>
      <c r="K48" s="296"/>
      <c r="L48" s="296"/>
    </row>
    <row r="49" spans="1:12" ht="14.25">
      <c r="A49" s="171" t="s">
        <v>193</v>
      </c>
      <c r="B49" s="325">
        <f>SQRT(B47^2+B48^2)</f>
        <v>5.315072906367325</v>
      </c>
      <c r="C49" s="171" t="s">
        <v>121</v>
      </c>
      <c r="D49" s="318">
        <f>((1+D48)*D46*D47)/(D48*D46+D47)</f>
        <v>15.135135135135135</v>
      </c>
      <c r="E49" s="296" t="s">
        <v>64</v>
      </c>
      <c r="F49" s="171" t="s">
        <v>217</v>
      </c>
      <c r="G49" s="324">
        <v>1</v>
      </c>
      <c r="H49" s="323" t="s">
        <v>195</v>
      </c>
      <c r="I49" s="296"/>
      <c r="J49" s="296"/>
      <c r="K49" s="296"/>
      <c r="L49" s="296"/>
    </row>
    <row r="50" spans="1:12" ht="14.25">
      <c r="A50" s="171" t="s">
        <v>122</v>
      </c>
      <c r="B50" s="307">
        <f>(100/SQRT(100^2+B49^2))^2</f>
        <v>0.9971829581432451</v>
      </c>
      <c r="C50" s="171" t="s">
        <v>211</v>
      </c>
      <c r="D50" s="321">
        <f>-0.000001469812*$D$42^4+0.0001004456*$D$42^3-0.002589773*$D$42^2+0.03039039*$D$42+0.8945742</f>
        <v>0.8945742</v>
      </c>
      <c r="E50" s="296"/>
      <c r="F50" s="171" t="s">
        <v>218</v>
      </c>
      <c r="G50" s="302">
        <v>100</v>
      </c>
      <c r="H50" s="296"/>
      <c r="I50" s="296"/>
      <c r="J50" s="296"/>
      <c r="K50" s="296"/>
      <c r="L50" s="296"/>
    </row>
    <row r="51" spans="1:12" ht="14.25">
      <c r="A51" s="171" t="s">
        <v>123</v>
      </c>
      <c r="B51" s="308">
        <f>0.0000003599083*B49^6-0.00001856812*B49^5+0.0003628167*B49^4-0.003256785*B49^3+0.01221585*B49^2-0.00416939*B49+1.000318</f>
        <v>1.05314936149755</v>
      </c>
      <c r="C51" s="303" t="s">
        <v>124</v>
      </c>
      <c r="D51" s="319" t="e">
        <f>IF($H$24="",$E$42,($E$41-$J$32+$J$43)/COUNT(E5:E40))</f>
        <v>#DIV/0!</v>
      </c>
      <c r="E51" s="296"/>
      <c r="F51" s="171" t="s">
        <v>125</v>
      </c>
      <c r="G51" s="326" t="e">
        <f>G50/G49/D50/D51/G46/G47/G48/B50/B51/B44</f>
        <v>#DIV/0!</v>
      </c>
      <c r="H51" s="296"/>
      <c r="I51" s="296"/>
      <c r="J51" s="296"/>
      <c r="K51" s="296"/>
      <c r="L51" s="296"/>
    </row>
  </sheetData>
  <mergeCells count="4">
    <mergeCell ref="E43:F43"/>
    <mergeCell ref="J34:K34"/>
    <mergeCell ref="J45:K45"/>
    <mergeCell ref="A1:G1"/>
  </mergeCells>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dimension ref="A4:F26"/>
  <sheetViews>
    <sheetView workbookViewId="0" topLeftCell="A1">
      <pane ySplit="4" topLeftCell="BM5" activePane="bottomLeft" state="frozen"/>
      <selection pane="topLeft" activeCell="A1" sqref="A1"/>
      <selection pane="bottomLeft" activeCell="C6" sqref="C6:F8"/>
    </sheetView>
  </sheetViews>
  <sheetFormatPr defaultColWidth="8.796875" defaultRowHeight="15"/>
  <cols>
    <col min="1" max="1" width="10.59765625" style="28" customWidth="1"/>
    <col min="2" max="2" width="9.09765625" style="22" customWidth="1"/>
    <col min="3" max="3" width="10.09765625" style="22" customWidth="1"/>
    <col min="4" max="4" width="10.09765625" style="25" customWidth="1"/>
    <col min="5" max="11" width="12" style="5" customWidth="1"/>
    <col min="12" max="16384" width="13" style="0" customWidth="1"/>
  </cols>
  <sheetData>
    <row r="1" ht="15" customHeight="1"/>
    <row r="2" ht="15" customHeight="1"/>
    <row r="3" ht="15" customHeight="1"/>
    <row r="4" ht="14.25">
      <c r="B4" s="22" t="s">
        <v>15</v>
      </c>
    </row>
    <row r="5" spans="1:4" ht="18" customHeight="1">
      <c r="A5" s="28" t="s">
        <v>17</v>
      </c>
      <c r="B5" s="22">
        <v>2.4</v>
      </c>
      <c r="C5" s="26"/>
      <c r="D5" s="27"/>
    </row>
    <row r="6" spans="2:6" ht="18" customHeight="1">
      <c r="B6" s="22">
        <v>3</v>
      </c>
      <c r="C6" s="26"/>
      <c r="D6" s="27"/>
      <c r="E6" s="330"/>
      <c r="F6" s="330"/>
    </row>
    <row r="7" spans="2:6" ht="18" customHeight="1">
      <c r="B7" s="22">
        <v>4</v>
      </c>
      <c r="C7" s="26"/>
      <c r="D7" s="27"/>
      <c r="E7" s="330"/>
      <c r="F7" s="330"/>
    </row>
    <row r="8" spans="2:6" ht="18" customHeight="1">
      <c r="B8" s="22">
        <v>5</v>
      </c>
      <c r="C8" s="26"/>
      <c r="D8" s="27"/>
      <c r="E8" s="330"/>
      <c r="F8" s="330"/>
    </row>
    <row r="9" spans="2:4" ht="18" customHeight="1">
      <c r="B9" s="22">
        <v>6</v>
      </c>
      <c r="C9" s="26"/>
      <c r="D9" s="27"/>
    </row>
    <row r="10" spans="2:4" ht="18" customHeight="1">
      <c r="B10" s="22">
        <v>8</v>
      </c>
      <c r="C10" s="26"/>
      <c r="D10" s="27"/>
    </row>
    <row r="11" spans="2:4" ht="18" customHeight="1">
      <c r="B11" s="22">
        <v>10</v>
      </c>
      <c r="C11" s="26"/>
      <c r="D11" s="27"/>
    </row>
    <row r="12" spans="2:4" ht="18" customHeight="1">
      <c r="B12" s="22">
        <v>12</v>
      </c>
      <c r="C12" s="26"/>
      <c r="D12" s="27"/>
    </row>
    <row r="13" spans="2:4" ht="18" customHeight="1">
      <c r="B13" s="22">
        <v>14</v>
      </c>
      <c r="C13" s="26"/>
      <c r="D13" s="27"/>
    </row>
    <row r="14" spans="2:4" ht="18" customHeight="1">
      <c r="B14" s="22">
        <v>16</v>
      </c>
      <c r="C14" s="26"/>
      <c r="D14" s="27"/>
    </row>
    <row r="15" spans="2:4" ht="18" customHeight="1">
      <c r="B15" s="22">
        <v>18</v>
      </c>
      <c r="C15" s="26"/>
      <c r="D15" s="27"/>
    </row>
    <row r="16" spans="2:4" ht="18" customHeight="1">
      <c r="B16" s="22">
        <v>20</v>
      </c>
      <c r="C16" s="26"/>
      <c r="D16" s="27"/>
    </row>
    <row r="17" spans="2:4" ht="18" customHeight="1">
      <c r="B17" s="22">
        <v>22</v>
      </c>
      <c r="C17" s="26"/>
      <c r="D17" s="27"/>
    </row>
    <row r="18" spans="2:4" ht="18" customHeight="1">
      <c r="B18" s="22">
        <v>24</v>
      </c>
      <c r="C18" s="26"/>
      <c r="D18" s="27"/>
    </row>
    <row r="19" spans="2:4" ht="18" customHeight="1">
      <c r="B19" s="22">
        <v>26</v>
      </c>
      <c r="C19" s="26"/>
      <c r="D19" s="27"/>
    </row>
    <row r="20" spans="2:4" ht="18" customHeight="1">
      <c r="B20" s="22">
        <v>28</v>
      </c>
      <c r="C20" s="26"/>
      <c r="D20" s="27"/>
    </row>
    <row r="21" ht="18" customHeight="1"/>
    <row r="22" ht="18" customHeight="1"/>
    <row r="23" ht="14.25">
      <c r="B23" s="19"/>
    </row>
    <row r="24" ht="14.25">
      <c r="B24" s="19"/>
    </row>
    <row r="25" ht="14.25">
      <c r="B25" s="19"/>
    </row>
    <row r="26" ht="14.25">
      <c r="B26" s="19"/>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M286"/>
  <sheetViews>
    <sheetView workbookViewId="0" topLeftCell="A1">
      <pane ySplit="10" topLeftCell="BM11" activePane="bottomLeft" state="frozen"/>
      <selection pane="topLeft" activeCell="A1" sqref="A1"/>
      <selection pane="bottomLeft" activeCell="J16" sqref="J16:K16"/>
    </sheetView>
  </sheetViews>
  <sheetFormatPr defaultColWidth="8.796875" defaultRowHeight="15"/>
  <cols>
    <col min="1" max="1" width="11.59765625" style="10" customWidth="1"/>
    <col min="2" max="2" width="8.69921875" style="10" customWidth="1"/>
    <col min="3" max="3" width="7.59765625" style="10" bestFit="1" customWidth="1"/>
    <col min="4" max="13" width="7.09765625" style="10" bestFit="1" customWidth="1"/>
    <col min="14" max="16384" width="13" style="0" customWidth="1"/>
  </cols>
  <sheetData>
    <row r="1" spans="1:4" ht="28.5">
      <c r="A1" s="8" t="s">
        <v>10</v>
      </c>
      <c r="B1" s="9"/>
      <c r="C1" s="9"/>
      <c r="D1" s="9"/>
    </row>
    <row r="2" spans="1:4" ht="14.25" customHeight="1">
      <c r="A2" s="11" t="s">
        <v>4</v>
      </c>
      <c r="B2" s="33" t="s">
        <v>38</v>
      </c>
      <c r="C2" s="9"/>
      <c r="D2" s="9"/>
    </row>
    <row r="3" spans="1:4" ht="13.5" customHeight="1">
      <c r="A3" s="11" t="s">
        <v>5</v>
      </c>
      <c r="B3" s="33" t="s">
        <v>37</v>
      </c>
      <c r="C3" s="9"/>
      <c r="D3" s="9"/>
    </row>
    <row r="4" spans="1:4" ht="12.75" customHeight="1">
      <c r="A4" s="11" t="s">
        <v>6</v>
      </c>
      <c r="B4" s="33" t="s">
        <v>36</v>
      </c>
      <c r="C4" s="9"/>
      <c r="D4" s="9"/>
    </row>
    <row r="5" ht="12.75" customHeight="1"/>
    <row r="6" spans="3:4" ht="31.5" customHeight="1">
      <c r="C6" s="12" t="s">
        <v>8</v>
      </c>
      <c r="D6"/>
    </row>
    <row r="7" spans="2:4" ht="14.25">
      <c r="B7" s="14"/>
      <c r="D7" s="15"/>
    </row>
    <row r="9" spans="2:13" ht="14.25">
      <c r="B9" s="10" t="s">
        <v>1</v>
      </c>
      <c r="C9" s="16">
        <v>4</v>
      </c>
      <c r="D9" s="16">
        <v>6</v>
      </c>
      <c r="E9" s="16">
        <v>8</v>
      </c>
      <c r="F9" s="16">
        <v>10</v>
      </c>
      <c r="G9" s="16">
        <v>12</v>
      </c>
      <c r="H9" s="16">
        <v>15</v>
      </c>
      <c r="I9" s="16">
        <v>20</v>
      </c>
      <c r="J9" s="16">
        <v>25</v>
      </c>
      <c r="K9" s="16">
        <v>30</v>
      </c>
      <c r="L9" s="16">
        <v>35</v>
      </c>
      <c r="M9" s="16">
        <v>40</v>
      </c>
    </row>
    <row r="10" spans="2:13" ht="14.25">
      <c r="B10" s="10" t="s">
        <v>2</v>
      </c>
      <c r="C10" s="16">
        <f aca="true" t="shared" si="0" ref="C10:M10">C9*0.5611</f>
        <v>2.2444</v>
      </c>
      <c r="D10" s="16">
        <f t="shared" si="0"/>
        <v>3.3666</v>
      </c>
      <c r="E10" s="16">
        <f t="shared" si="0"/>
        <v>4.4888</v>
      </c>
      <c r="F10" s="16">
        <f t="shared" si="0"/>
        <v>5.611000000000001</v>
      </c>
      <c r="G10" s="16">
        <f t="shared" si="0"/>
        <v>6.7332</v>
      </c>
      <c r="H10" s="16">
        <f t="shared" si="0"/>
        <v>8.416500000000001</v>
      </c>
      <c r="I10" s="16">
        <f t="shared" si="0"/>
        <v>11.222000000000001</v>
      </c>
      <c r="J10" s="16">
        <f t="shared" si="0"/>
        <v>14.027500000000002</v>
      </c>
      <c r="K10" s="16">
        <f t="shared" si="0"/>
        <v>16.833000000000002</v>
      </c>
      <c r="L10" s="16">
        <f t="shared" si="0"/>
        <v>19.6385</v>
      </c>
      <c r="M10" s="16">
        <f t="shared" si="0"/>
        <v>22.444000000000003</v>
      </c>
    </row>
    <row r="11" spans="1:13" ht="14.25" customHeight="1">
      <c r="A11" s="10" t="s">
        <v>0</v>
      </c>
      <c r="B11" s="20">
        <v>2.4</v>
      </c>
      <c r="C11" s="15"/>
      <c r="D11" s="15"/>
      <c r="E11" s="15"/>
      <c r="F11" s="15"/>
      <c r="G11" s="15"/>
      <c r="H11" s="15"/>
      <c r="I11" s="15"/>
      <c r="J11" s="15"/>
      <c r="K11" s="15"/>
      <c r="L11" s="15"/>
      <c r="M11" s="15"/>
    </row>
    <row r="12" spans="2:13" ht="14.25">
      <c r="B12" s="20">
        <v>2.5</v>
      </c>
      <c r="C12" s="15"/>
      <c r="D12" s="15"/>
      <c r="E12" s="15"/>
      <c r="F12" s="15"/>
      <c r="G12" s="15"/>
      <c r="H12" s="15"/>
      <c r="I12" s="15"/>
      <c r="J12" s="15"/>
      <c r="K12" s="15"/>
      <c r="L12" s="15"/>
      <c r="M12" s="15"/>
    </row>
    <row r="13" spans="2:13" ht="14.25">
      <c r="B13" s="20">
        <v>2.6</v>
      </c>
      <c r="C13" s="15"/>
      <c r="D13" s="15"/>
      <c r="E13" s="15"/>
      <c r="F13" s="15"/>
      <c r="G13" s="15"/>
      <c r="H13" s="15"/>
      <c r="I13" s="15"/>
      <c r="J13" s="15"/>
      <c r="K13" s="15"/>
      <c r="L13" s="15"/>
      <c r="M13" s="15"/>
    </row>
    <row r="14" spans="2:13" ht="14.25">
      <c r="B14" s="20">
        <v>2.7</v>
      </c>
      <c r="C14" s="15"/>
      <c r="D14" s="15"/>
      <c r="E14" s="15"/>
      <c r="F14" s="15"/>
      <c r="G14" s="15"/>
      <c r="H14" s="15"/>
      <c r="I14" s="15"/>
      <c r="J14" s="15"/>
      <c r="K14" s="15"/>
      <c r="L14" s="15"/>
      <c r="M14" s="15"/>
    </row>
    <row r="15" spans="2:13" ht="14.25">
      <c r="B15" s="20">
        <v>2.8</v>
      </c>
      <c r="C15" s="15"/>
      <c r="D15" s="15"/>
      <c r="E15" s="15"/>
      <c r="F15" s="15"/>
      <c r="G15" s="15"/>
      <c r="H15" s="15"/>
      <c r="I15" s="15"/>
      <c r="J15" s="15"/>
      <c r="K15" s="15"/>
      <c r="L15" s="15"/>
      <c r="M15" s="15"/>
    </row>
    <row r="16" spans="2:13" ht="14.25">
      <c r="B16" s="20">
        <v>2.9</v>
      </c>
      <c r="C16" s="15"/>
      <c r="D16" s="15"/>
      <c r="E16" s="15"/>
      <c r="F16" s="15"/>
      <c r="G16" s="15"/>
      <c r="H16" s="15"/>
      <c r="I16" s="15"/>
      <c r="J16" s="15"/>
      <c r="K16" s="15"/>
      <c r="L16" s="15"/>
      <c r="M16" s="15"/>
    </row>
    <row r="17" spans="2:13" ht="14.25">
      <c r="B17" s="20">
        <v>3</v>
      </c>
      <c r="C17" s="15"/>
      <c r="D17" s="15"/>
      <c r="E17" s="15"/>
      <c r="F17" s="15"/>
      <c r="G17" s="15"/>
      <c r="H17" s="15"/>
      <c r="I17" s="15"/>
      <c r="J17" s="15"/>
      <c r="K17" s="15"/>
      <c r="L17" s="15"/>
      <c r="M17" s="15"/>
    </row>
    <row r="18" spans="2:13" ht="14.25">
      <c r="B18" s="20">
        <v>3.1</v>
      </c>
      <c r="C18" s="15"/>
      <c r="D18" s="15"/>
      <c r="E18" s="15"/>
      <c r="F18" s="15"/>
      <c r="G18" s="15"/>
      <c r="H18" s="15"/>
      <c r="I18" s="15"/>
      <c r="J18" s="15"/>
      <c r="K18" s="15"/>
      <c r="L18" s="15"/>
      <c r="M18" s="15"/>
    </row>
    <row r="19" spans="2:13" ht="14.25">
      <c r="B19" s="20">
        <v>3.2</v>
      </c>
      <c r="C19" s="15"/>
      <c r="D19" s="15"/>
      <c r="E19" s="15"/>
      <c r="F19" s="15"/>
      <c r="G19" s="15"/>
      <c r="H19" s="15"/>
      <c r="I19" s="15"/>
      <c r="J19" s="15"/>
      <c r="K19" s="15"/>
      <c r="L19" s="15"/>
      <c r="M19" s="15"/>
    </row>
    <row r="20" spans="2:13" ht="14.25">
      <c r="B20" s="20">
        <v>3.3</v>
      </c>
      <c r="C20" s="15"/>
      <c r="D20" s="15"/>
      <c r="E20" s="15"/>
      <c r="F20" s="15"/>
      <c r="G20" s="15"/>
      <c r="H20" s="15"/>
      <c r="I20" s="15"/>
      <c r="J20" s="15"/>
      <c r="K20" s="15"/>
      <c r="L20" s="15"/>
      <c r="M20" s="15"/>
    </row>
    <row r="21" spans="2:13" ht="14.25">
      <c r="B21" s="20">
        <v>3.4</v>
      </c>
      <c r="C21" s="15"/>
      <c r="D21" s="15"/>
      <c r="E21" s="15"/>
      <c r="F21" s="15"/>
      <c r="G21" s="15"/>
      <c r="H21" s="15"/>
      <c r="I21" s="15"/>
      <c r="J21" s="15"/>
      <c r="K21" s="15"/>
      <c r="L21" s="15"/>
      <c r="M21" s="15"/>
    </row>
    <row r="22" spans="2:13" ht="14.25">
      <c r="B22" s="20">
        <v>3.5</v>
      </c>
      <c r="C22" s="15"/>
      <c r="D22" s="15"/>
      <c r="E22" s="15"/>
      <c r="F22" s="15"/>
      <c r="G22" s="15"/>
      <c r="H22" s="15"/>
      <c r="I22" s="15"/>
      <c r="J22" s="15"/>
      <c r="K22" s="15"/>
      <c r="L22" s="15"/>
      <c r="M22" s="15"/>
    </row>
    <row r="23" spans="2:13" ht="14.25">
      <c r="B23" s="20">
        <v>3.6</v>
      </c>
      <c r="C23" s="15"/>
      <c r="D23" s="15"/>
      <c r="E23" s="15"/>
      <c r="F23" s="15"/>
      <c r="G23" s="15"/>
      <c r="H23" s="15"/>
      <c r="I23" s="15"/>
      <c r="J23" s="15"/>
      <c r="K23" s="15"/>
      <c r="L23" s="15"/>
      <c r="M23" s="15"/>
    </row>
    <row r="24" spans="2:13" ht="14.25">
      <c r="B24" s="20">
        <v>3.7</v>
      </c>
      <c r="C24" s="15"/>
      <c r="D24" s="15"/>
      <c r="E24" s="15"/>
      <c r="F24" s="15"/>
      <c r="G24" s="15"/>
      <c r="H24" s="15"/>
      <c r="I24" s="15"/>
      <c r="J24" s="15"/>
      <c r="K24" s="15"/>
      <c r="L24" s="15"/>
      <c r="M24" s="15"/>
    </row>
    <row r="25" spans="2:13" ht="14.25">
      <c r="B25" s="20">
        <v>3.8</v>
      </c>
      <c r="C25" s="15"/>
      <c r="D25" s="15"/>
      <c r="E25" s="15"/>
      <c r="F25" s="15"/>
      <c r="G25" s="15"/>
      <c r="H25" s="15"/>
      <c r="I25" s="15"/>
      <c r="J25" s="15"/>
      <c r="K25" s="15"/>
      <c r="L25" s="15"/>
      <c r="M25" s="15"/>
    </row>
    <row r="26" spans="2:13" ht="14.25">
      <c r="B26" s="20">
        <v>3.9</v>
      </c>
      <c r="C26" s="15"/>
      <c r="D26" s="15"/>
      <c r="E26" s="15"/>
      <c r="F26" s="15"/>
      <c r="G26" s="15"/>
      <c r="H26" s="15"/>
      <c r="I26" s="15"/>
      <c r="J26" s="15"/>
      <c r="K26" s="15"/>
      <c r="L26" s="15"/>
      <c r="M26" s="15"/>
    </row>
    <row r="27" spans="2:13" ht="14.25">
      <c r="B27" s="20">
        <v>4</v>
      </c>
      <c r="C27" s="15"/>
      <c r="D27" s="15"/>
      <c r="E27" s="15"/>
      <c r="F27" s="15"/>
      <c r="G27" s="15"/>
      <c r="H27" s="15"/>
      <c r="I27" s="15"/>
      <c r="J27" s="15"/>
      <c r="K27" s="15"/>
      <c r="L27" s="15"/>
      <c r="M27" s="15"/>
    </row>
    <row r="28" spans="2:13" ht="14.25">
      <c r="B28" s="20">
        <v>4.1</v>
      </c>
      <c r="C28" s="15"/>
      <c r="D28" s="15"/>
      <c r="E28" s="15"/>
      <c r="F28" s="15"/>
      <c r="G28" s="15"/>
      <c r="H28" s="15"/>
      <c r="I28" s="15"/>
      <c r="J28" s="15"/>
      <c r="K28" s="15"/>
      <c r="L28" s="15"/>
      <c r="M28" s="15"/>
    </row>
    <row r="29" spans="2:13" ht="14.25">
      <c r="B29" s="20">
        <v>4.2</v>
      </c>
      <c r="C29" s="15"/>
      <c r="D29" s="15"/>
      <c r="E29" s="15"/>
      <c r="F29" s="15"/>
      <c r="G29" s="15"/>
      <c r="H29" s="15"/>
      <c r="I29" s="15"/>
      <c r="J29" s="15"/>
      <c r="K29" s="15"/>
      <c r="L29" s="15"/>
      <c r="M29" s="15"/>
    </row>
    <row r="30" spans="2:13" ht="14.25">
      <c r="B30" s="20">
        <v>4.3</v>
      </c>
      <c r="C30" s="15"/>
      <c r="D30" s="15"/>
      <c r="E30" s="15"/>
      <c r="F30" s="15"/>
      <c r="G30" s="15"/>
      <c r="H30" s="15"/>
      <c r="I30" s="15"/>
      <c r="J30" s="15"/>
      <c r="K30" s="15"/>
      <c r="L30" s="15"/>
      <c r="M30" s="15"/>
    </row>
    <row r="31" spans="2:13" ht="14.25">
      <c r="B31" s="20">
        <v>4.4</v>
      </c>
      <c r="C31" s="15"/>
      <c r="D31" s="15"/>
      <c r="E31" s="15"/>
      <c r="F31" s="15"/>
      <c r="G31" s="15"/>
      <c r="H31" s="15"/>
      <c r="I31" s="15"/>
      <c r="J31" s="15"/>
      <c r="K31" s="15"/>
      <c r="L31" s="15"/>
      <c r="M31" s="15"/>
    </row>
    <row r="32" spans="2:13" ht="14.25">
      <c r="B32" s="20">
        <v>4.5</v>
      </c>
      <c r="C32" s="15"/>
      <c r="D32" s="15"/>
      <c r="E32" s="15"/>
      <c r="F32" s="15"/>
      <c r="G32" s="15"/>
      <c r="H32" s="15"/>
      <c r="I32" s="15"/>
      <c r="J32" s="15"/>
      <c r="K32" s="15"/>
      <c r="L32" s="15"/>
      <c r="M32" s="15"/>
    </row>
    <row r="33" spans="2:13" ht="14.25">
      <c r="B33" s="20">
        <v>4.6</v>
      </c>
      <c r="C33" s="15"/>
      <c r="D33" s="15"/>
      <c r="E33" s="15"/>
      <c r="F33" s="15"/>
      <c r="G33" s="15"/>
      <c r="H33" s="15"/>
      <c r="I33" s="15"/>
      <c r="J33" s="15"/>
      <c r="K33" s="15"/>
      <c r="L33" s="15"/>
      <c r="M33" s="15"/>
    </row>
    <row r="34" spans="2:13" ht="14.25">
      <c r="B34" s="20">
        <v>4.7</v>
      </c>
      <c r="C34" s="15"/>
      <c r="D34" s="15"/>
      <c r="E34" s="15"/>
      <c r="F34" s="15"/>
      <c r="G34" s="15"/>
      <c r="H34" s="15"/>
      <c r="I34" s="15"/>
      <c r="J34" s="15"/>
      <c r="K34" s="15"/>
      <c r="L34" s="15"/>
      <c r="M34" s="15"/>
    </row>
    <row r="35" spans="2:13" ht="14.25">
      <c r="B35" s="20">
        <v>4.8</v>
      </c>
      <c r="C35" s="15"/>
      <c r="D35" s="15"/>
      <c r="E35" s="15"/>
      <c r="F35" s="15"/>
      <c r="G35" s="15"/>
      <c r="H35" s="15"/>
      <c r="I35" s="15"/>
      <c r="J35" s="15"/>
      <c r="K35" s="15"/>
      <c r="L35" s="15"/>
      <c r="M35" s="15"/>
    </row>
    <row r="36" spans="2:13" ht="14.25">
      <c r="B36" s="20">
        <v>4.9</v>
      </c>
      <c r="C36" s="15"/>
      <c r="D36" s="15"/>
      <c r="E36" s="15"/>
      <c r="F36" s="15"/>
      <c r="G36" s="15"/>
      <c r="H36" s="15"/>
      <c r="I36" s="15"/>
      <c r="J36" s="15"/>
      <c r="K36" s="15"/>
      <c r="L36" s="15"/>
      <c r="M36" s="15"/>
    </row>
    <row r="37" spans="2:13" ht="14.25">
      <c r="B37" s="20">
        <v>5</v>
      </c>
      <c r="C37" s="15"/>
      <c r="D37" s="15"/>
      <c r="E37" s="15"/>
      <c r="F37" s="15"/>
      <c r="G37" s="15"/>
      <c r="H37" s="15"/>
      <c r="I37" s="15"/>
      <c r="J37" s="15"/>
      <c r="K37" s="15"/>
      <c r="L37" s="15"/>
      <c r="M37" s="15"/>
    </row>
    <row r="38" spans="2:13" ht="14.25">
      <c r="B38" s="20">
        <v>5.1</v>
      </c>
      <c r="C38" s="15"/>
      <c r="D38" s="15"/>
      <c r="E38" s="15"/>
      <c r="F38" s="15"/>
      <c r="G38" s="15"/>
      <c r="H38" s="15"/>
      <c r="I38" s="15"/>
      <c r="J38" s="15"/>
      <c r="K38" s="15"/>
      <c r="L38" s="15"/>
      <c r="M38" s="15"/>
    </row>
    <row r="39" spans="2:13" ht="14.25">
      <c r="B39" s="20">
        <v>5.2</v>
      </c>
      <c r="C39" s="15"/>
      <c r="D39" s="15"/>
      <c r="E39" s="15"/>
      <c r="F39" s="15"/>
      <c r="G39" s="15"/>
      <c r="H39" s="15"/>
      <c r="I39" s="15"/>
      <c r="J39" s="15"/>
      <c r="K39" s="15"/>
      <c r="L39" s="15"/>
      <c r="M39" s="15"/>
    </row>
    <row r="40" spans="2:13" ht="14.25">
      <c r="B40" s="20">
        <v>5.3</v>
      </c>
      <c r="C40" s="15"/>
      <c r="D40" s="15"/>
      <c r="E40" s="15"/>
      <c r="F40" s="15"/>
      <c r="G40" s="15"/>
      <c r="H40" s="15"/>
      <c r="I40" s="15"/>
      <c r="J40" s="15"/>
      <c r="K40" s="15"/>
      <c r="L40" s="15"/>
      <c r="M40" s="15"/>
    </row>
    <row r="41" spans="2:13" ht="14.25">
      <c r="B41" s="20">
        <v>5.4</v>
      </c>
      <c r="C41" s="15"/>
      <c r="D41" s="15"/>
      <c r="E41" s="15"/>
      <c r="F41" s="15"/>
      <c r="G41" s="15"/>
      <c r="H41" s="15"/>
      <c r="I41" s="15"/>
      <c r="J41" s="15"/>
      <c r="K41" s="15"/>
      <c r="L41" s="15"/>
      <c r="M41" s="15"/>
    </row>
    <row r="42" spans="2:13" ht="14.25">
      <c r="B42" s="20">
        <v>5.5</v>
      </c>
      <c r="C42" s="15"/>
      <c r="D42" s="15"/>
      <c r="E42" s="15"/>
      <c r="F42" s="15"/>
      <c r="G42" s="15"/>
      <c r="H42" s="15"/>
      <c r="I42" s="15"/>
      <c r="J42" s="15"/>
      <c r="K42" s="15"/>
      <c r="L42" s="15"/>
      <c r="M42" s="15"/>
    </row>
    <row r="43" spans="2:13" ht="14.25">
      <c r="B43" s="20">
        <v>5.6</v>
      </c>
      <c r="C43" s="15"/>
      <c r="D43" s="15"/>
      <c r="E43" s="15"/>
      <c r="F43" s="15"/>
      <c r="G43" s="15"/>
      <c r="H43" s="15"/>
      <c r="I43" s="15"/>
      <c r="J43" s="15"/>
      <c r="K43" s="15"/>
      <c r="L43" s="15"/>
      <c r="M43" s="15"/>
    </row>
    <row r="44" spans="2:13" ht="14.25">
      <c r="B44" s="20">
        <v>5.7</v>
      </c>
      <c r="C44" s="15"/>
      <c r="D44" s="15"/>
      <c r="E44" s="15"/>
      <c r="F44" s="15"/>
      <c r="G44" s="15"/>
      <c r="H44" s="15"/>
      <c r="I44" s="15"/>
      <c r="J44" s="15"/>
      <c r="K44" s="15"/>
      <c r="L44" s="15"/>
      <c r="M44" s="15"/>
    </row>
    <row r="45" spans="2:13" ht="14.25">
      <c r="B45" s="20">
        <v>5.8</v>
      </c>
      <c r="C45" s="15"/>
      <c r="D45" s="15"/>
      <c r="E45" s="15"/>
      <c r="F45" s="15"/>
      <c r="G45" s="15"/>
      <c r="H45" s="15"/>
      <c r="I45" s="15"/>
      <c r="J45" s="15"/>
      <c r="K45" s="15"/>
      <c r="L45" s="15"/>
      <c r="M45" s="15"/>
    </row>
    <row r="46" spans="2:13" ht="14.25">
      <c r="B46" s="20">
        <v>5.9</v>
      </c>
      <c r="C46" s="15"/>
      <c r="D46" s="15"/>
      <c r="E46" s="15"/>
      <c r="F46" s="15"/>
      <c r="G46" s="15"/>
      <c r="H46" s="15"/>
      <c r="I46" s="15"/>
      <c r="J46" s="15"/>
      <c r="K46" s="15"/>
      <c r="L46" s="15"/>
      <c r="M46" s="15"/>
    </row>
    <row r="47" spans="2:13" ht="14.25">
      <c r="B47" s="20">
        <v>6</v>
      </c>
      <c r="C47" s="15"/>
      <c r="D47" s="15"/>
      <c r="E47" s="15"/>
      <c r="F47" s="15"/>
      <c r="G47" s="15"/>
      <c r="H47" s="15"/>
      <c r="I47" s="15"/>
      <c r="J47" s="15"/>
      <c r="K47" s="15"/>
      <c r="L47" s="15"/>
      <c r="M47" s="15"/>
    </row>
    <row r="48" spans="2:13" ht="14.25">
      <c r="B48" s="20">
        <v>6.1</v>
      </c>
      <c r="C48" s="15"/>
      <c r="D48" s="15"/>
      <c r="E48" s="15"/>
      <c r="F48" s="15"/>
      <c r="G48" s="15"/>
      <c r="H48" s="15"/>
      <c r="I48" s="15"/>
      <c r="J48" s="15"/>
      <c r="K48" s="15"/>
      <c r="L48" s="15"/>
      <c r="M48" s="15"/>
    </row>
    <row r="49" spans="2:13" ht="14.25">
      <c r="B49" s="20">
        <v>6.2</v>
      </c>
      <c r="C49" s="15"/>
      <c r="D49" s="15"/>
      <c r="E49" s="15"/>
      <c r="F49" s="15"/>
      <c r="G49" s="15"/>
      <c r="H49" s="15"/>
      <c r="I49" s="15"/>
      <c r="J49" s="15"/>
      <c r="K49" s="15"/>
      <c r="L49" s="15"/>
      <c r="M49" s="15"/>
    </row>
    <row r="50" spans="2:13" ht="14.25">
      <c r="B50" s="20">
        <v>6.3</v>
      </c>
      <c r="C50" s="15"/>
      <c r="D50" s="15"/>
      <c r="E50" s="15"/>
      <c r="F50" s="15"/>
      <c r="G50" s="15"/>
      <c r="H50" s="15"/>
      <c r="I50" s="15"/>
      <c r="J50" s="15"/>
      <c r="K50" s="15"/>
      <c r="L50" s="15"/>
      <c r="M50" s="15"/>
    </row>
    <row r="51" spans="2:13" ht="14.25">
      <c r="B51" s="20">
        <v>6.4</v>
      </c>
      <c r="C51" s="15"/>
      <c r="D51" s="15"/>
      <c r="E51" s="15"/>
      <c r="F51" s="15"/>
      <c r="G51" s="15"/>
      <c r="H51" s="15"/>
      <c r="I51" s="15"/>
      <c r="J51" s="15"/>
      <c r="K51" s="15"/>
      <c r="L51" s="15"/>
      <c r="M51" s="15"/>
    </row>
    <row r="52" spans="2:13" ht="14.25">
      <c r="B52" s="20">
        <v>6.5</v>
      </c>
      <c r="C52" s="15"/>
      <c r="D52" s="15"/>
      <c r="E52" s="15"/>
      <c r="F52" s="15"/>
      <c r="G52" s="15"/>
      <c r="H52" s="15"/>
      <c r="I52" s="15"/>
      <c r="J52" s="15"/>
      <c r="K52" s="15"/>
      <c r="L52" s="15"/>
      <c r="M52" s="15"/>
    </row>
    <row r="53" spans="2:13" ht="14.25">
      <c r="B53" s="20">
        <v>6.6</v>
      </c>
      <c r="C53" s="15"/>
      <c r="D53" s="15"/>
      <c r="E53" s="15"/>
      <c r="F53" s="15"/>
      <c r="G53" s="15"/>
      <c r="H53" s="15"/>
      <c r="I53" s="15"/>
      <c r="J53" s="15"/>
      <c r="K53" s="15"/>
      <c r="L53" s="15"/>
      <c r="M53" s="15"/>
    </row>
    <row r="54" spans="2:13" ht="14.25">
      <c r="B54" s="20">
        <v>6.7</v>
      </c>
      <c r="C54" s="15"/>
      <c r="D54" s="15"/>
      <c r="E54" s="15"/>
      <c r="F54" s="15"/>
      <c r="G54" s="15"/>
      <c r="H54" s="15"/>
      <c r="I54" s="15"/>
      <c r="J54" s="15"/>
      <c r="K54" s="15"/>
      <c r="L54" s="15"/>
      <c r="M54" s="15"/>
    </row>
    <row r="55" spans="2:13" ht="14.25">
      <c r="B55" s="20">
        <v>6.8</v>
      </c>
      <c r="C55" s="15"/>
      <c r="D55" s="15"/>
      <c r="E55" s="15"/>
      <c r="F55" s="15"/>
      <c r="G55" s="15"/>
      <c r="H55" s="15"/>
      <c r="I55" s="15"/>
      <c r="J55" s="15"/>
      <c r="K55" s="15"/>
      <c r="L55" s="15"/>
      <c r="M55" s="15"/>
    </row>
    <row r="56" spans="2:13" ht="14.25">
      <c r="B56" s="20">
        <v>6.9</v>
      </c>
      <c r="C56" s="15"/>
      <c r="D56" s="15"/>
      <c r="E56" s="15"/>
      <c r="F56" s="15"/>
      <c r="G56" s="15"/>
      <c r="H56" s="15"/>
      <c r="I56" s="15"/>
      <c r="J56" s="15"/>
      <c r="K56" s="15"/>
      <c r="L56" s="15"/>
      <c r="M56" s="15"/>
    </row>
    <row r="57" spans="2:13" ht="14.25">
      <c r="B57" s="20">
        <v>7</v>
      </c>
      <c r="C57" s="15"/>
      <c r="D57" s="15"/>
      <c r="E57" s="15"/>
      <c r="F57" s="15"/>
      <c r="G57" s="15"/>
      <c r="H57" s="15"/>
      <c r="I57" s="15"/>
      <c r="J57" s="15"/>
      <c r="K57" s="15"/>
      <c r="L57" s="15"/>
      <c r="M57" s="15"/>
    </row>
    <row r="58" spans="2:13" ht="14.25">
      <c r="B58" s="20">
        <v>7.1</v>
      </c>
      <c r="C58" s="15"/>
      <c r="D58" s="15"/>
      <c r="E58" s="15"/>
      <c r="F58" s="15"/>
      <c r="G58" s="15"/>
      <c r="H58" s="15"/>
      <c r="I58" s="15"/>
      <c r="J58" s="15"/>
      <c r="K58" s="15"/>
      <c r="L58" s="15"/>
      <c r="M58" s="15"/>
    </row>
    <row r="59" spans="2:13" ht="14.25">
      <c r="B59" s="20">
        <v>7.2</v>
      </c>
      <c r="C59" s="15"/>
      <c r="D59" s="15"/>
      <c r="E59" s="15"/>
      <c r="F59" s="15"/>
      <c r="G59" s="15"/>
      <c r="H59" s="15"/>
      <c r="I59" s="15"/>
      <c r="J59" s="15"/>
      <c r="K59" s="15"/>
      <c r="L59" s="15"/>
      <c r="M59" s="15"/>
    </row>
    <row r="60" spans="2:13" ht="14.25">
      <c r="B60" s="20">
        <v>7.3</v>
      </c>
      <c r="C60" s="15"/>
      <c r="D60" s="15"/>
      <c r="E60" s="15"/>
      <c r="F60" s="15"/>
      <c r="G60" s="15"/>
      <c r="H60" s="15"/>
      <c r="I60" s="15"/>
      <c r="J60" s="15"/>
      <c r="K60" s="15"/>
      <c r="L60" s="15"/>
      <c r="M60" s="15"/>
    </row>
    <row r="61" spans="2:13" ht="14.25">
      <c r="B61" s="20">
        <v>7.4</v>
      </c>
      <c r="C61" s="15"/>
      <c r="D61" s="15"/>
      <c r="E61" s="15"/>
      <c r="F61" s="15"/>
      <c r="G61" s="15"/>
      <c r="H61" s="15"/>
      <c r="I61" s="15"/>
      <c r="J61" s="15"/>
      <c r="K61" s="15"/>
      <c r="L61" s="15"/>
      <c r="M61" s="15"/>
    </row>
    <row r="62" spans="2:13" ht="14.25">
      <c r="B62" s="20">
        <v>7.5</v>
      </c>
      <c r="C62" s="15"/>
      <c r="D62" s="15"/>
      <c r="E62" s="15"/>
      <c r="F62" s="15"/>
      <c r="G62" s="15"/>
      <c r="H62" s="15"/>
      <c r="I62" s="15"/>
      <c r="J62" s="15"/>
      <c r="K62" s="15"/>
      <c r="L62" s="15"/>
      <c r="M62" s="15"/>
    </row>
    <row r="63" spans="2:13" ht="14.25">
      <c r="B63" s="20">
        <v>7.6</v>
      </c>
      <c r="C63" s="15"/>
      <c r="D63" s="15"/>
      <c r="E63" s="15"/>
      <c r="F63" s="15"/>
      <c r="G63" s="15"/>
      <c r="H63" s="15"/>
      <c r="I63" s="15"/>
      <c r="J63" s="15"/>
      <c r="K63" s="15"/>
      <c r="L63" s="15"/>
      <c r="M63" s="15"/>
    </row>
    <row r="64" spans="2:13" ht="14.25">
      <c r="B64" s="20">
        <v>7.7</v>
      </c>
      <c r="C64" s="15"/>
      <c r="D64" s="15"/>
      <c r="E64" s="15"/>
      <c r="F64" s="15"/>
      <c r="G64" s="15"/>
      <c r="H64" s="15"/>
      <c r="I64" s="15"/>
      <c r="J64" s="15"/>
      <c r="K64" s="15"/>
      <c r="L64" s="15"/>
      <c r="M64" s="15"/>
    </row>
    <row r="65" spans="2:13" ht="14.25">
      <c r="B65" s="20">
        <v>7.8</v>
      </c>
      <c r="C65" s="15"/>
      <c r="D65" s="15"/>
      <c r="E65" s="15"/>
      <c r="F65" s="15"/>
      <c r="G65" s="15"/>
      <c r="H65" s="15"/>
      <c r="I65" s="15"/>
      <c r="J65" s="15"/>
      <c r="K65" s="15"/>
      <c r="L65" s="15"/>
      <c r="M65" s="15"/>
    </row>
    <row r="66" spans="2:13" ht="14.25">
      <c r="B66" s="20">
        <v>7.9</v>
      </c>
      <c r="C66" s="15"/>
      <c r="D66" s="15"/>
      <c r="E66" s="15"/>
      <c r="F66" s="15"/>
      <c r="G66" s="15"/>
      <c r="H66" s="15"/>
      <c r="I66" s="15"/>
      <c r="J66" s="15"/>
      <c r="K66" s="15"/>
      <c r="L66" s="15"/>
      <c r="M66" s="15"/>
    </row>
    <row r="67" spans="2:13" ht="14.25">
      <c r="B67" s="20">
        <v>8</v>
      </c>
      <c r="C67" s="15"/>
      <c r="D67" s="15"/>
      <c r="E67" s="15"/>
      <c r="F67" s="15"/>
      <c r="G67" s="15"/>
      <c r="H67" s="15"/>
      <c r="I67" s="15"/>
      <c r="J67" s="15"/>
      <c r="K67" s="15"/>
      <c r="L67" s="15"/>
      <c r="M67" s="15"/>
    </row>
    <row r="68" spans="2:13" ht="14.25">
      <c r="B68" s="20">
        <v>8.1</v>
      </c>
      <c r="C68" s="15"/>
      <c r="D68" s="15"/>
      <c r="E68" s="15"/>
      <c r="F68" s="15"/>
      <c r="G68" s="15"/>
      <c r="H68" s="15"/>
      <c r="I68" s="15"/>
      <c r="J68" s="15"/>
      <c r="K68" s="15"/>
      <c r="L68" s="15"/>
      <c r="M68" s="15"/>
    </row>
    <row r="69" spans="2:13" ht="14.25">
      <c r="B69" s="20">
        <v>8.2</v>
      </c>
      <c r="C69" s="15"/>
      <c r="D69" s="15"/>
      <c r="E69" s="15"/>
      <c r="F69" s="15"/>
      <c r="G69" s="15"/>
      <c r="H69" s="15"/>
      <c r="I69" s="15"/>
      <c r="J69" s="15"/>
      <c r="K69" s="15"/>
      <c r="L69" s="15"/>
      <c r="M69" s="15"/>
    </row>
    <row r="70" spans="2:13" ht="14.25">
      <c r="B70" s="20">
        <v>8.3</v>
      </c>
      <c r="C70" s="15"/>
      <c r="D70" s="15"/>
      <c r="E70" s="15"/>
      <c r="F70" s="15"/>
      <c r="G70" s="15"/>
      <c r="H70" s="15"/>
      <c r="I70" s="15"/>
      <c r="J70" s="15"/>
      <c r="K70" s="15"/>
      <c r="L70" s="15"/>
      <c r="M70" s="15"/>
    </row>
    <row r="71" spans="2:13" ht="14.25">
      <c r="B71" s="20">
        <v>8.4</v>
      </c>
      <c r="C71" s="15"/>
      <c r="D71" s="15"/>
      <c r="E71" s="15"/>
      <c r="F71" s="15"/>
      <c r="G71" s="15"/>
      <c r="H71" s="15"/>
      <c r="I71" s="15"/>
      <c r="J71" s="15"/>
      <c r="K71" s="15"/>
      <c r="L71" s="15"/>
      <c r="M71" s="15"/>
    </row>
    <row r="72" spans="2:13" ht="14.25">
      <c r="B72" s="20">
        <v>8.5</v>
      </c>
      <c r="C72" s="15"/>
      <c r="D72" s="15"/>
      <c r="E72" s="15"/>
      <c r="F72" s="15"/>
      <c r="G72" s="15"/>
      <c r="H72" s="15"/>
      <c r="I72" s="15"/>
      <c r="J72" s="15"/>
      <c r="K72" s="15"/>
      <c r="L72" s="15"/>
      <c r="M72" s="15"/>
    </row>
    <row r="73" spans="2:13" ht="14.25">
      <c r="B73" s="20">
        <v>8.6</v>
      </c>
      <c r="C73" s="15"/>
      <c r="D73" s="15"/>
      <c r="E73" s="15"/>
      <c r="F73" s="15"/>
      <c r="G73" s="15"/>
      <c r="H73" s="15"/>
      <c r="I73" s="15"/>
      <c r="J73" s="15"/>
      <c r="K73" s="15"/>
      <c r="L73" s="15"/>
      <c r="M73" s="15"/>
    </row>
    <row r="74" spans="2:13" ht="14.25">
      <c r="B74" s="20">
        <v>8.7</v>
      </c>
      <c r="C74" s="15"/>
      <c r="D74" s="15"/>
      <c r="E74" s="15"/>
      <c r="F74" s="15"/>
      <c r="G74" s="15"/>
      <c r="H74" s="15"/>
      <c r="I74" s="15"/>
      <c r="J74" s="15"/>
      <c r="K74" s="15"/>
      <c r="L74" s="15"/>
      <c r="M74" s="15"/>
    </row>
    <row r="75" spans="2:13" ht="14.25">
      <c r="B75" s="20">
        <v>8.8</v>
      </c>
      <c r="C75" s="15"/>
      <c r="D75" s="15"/>
      <c r="E75" s="15"/>
      <c r="F75" s="15"/>
      <c r="G75" s="15"/>
      <c r="H75" s="15"/>
      <c r="I75" s="15"/>
      <c r="J75" s="15"/>
      <c r="K75" s="15"/>
      <c r="L75" s="15"/>
      <c r="M75" s="15"/>
    </row>
    <row r="76" spans="2:13" ht="14.25">
      <c r="B76" s="20">
        <v>8.9</v>
      </c>
      <c r="C76" s="15"/>
      <c r="D76" s="15"/>
      <c r="E76" s="15"/>
      <c r="F76" s="15"/>
      <c r="G76" s="15"/>
      <c r="H76" s="15"/>
      <c r="I76" s="15"/>
      <c r="J76" s="15"/>
      <c r="K76" s="15"/>
      <c r="L76" s="15"/>
      <c r="M76" s="15"/>
    </row>
    <row r="77" spans="2:13" ht="14.25">
      <c r="B77" s="20">
        <v>9</v>
      </c>
      <c r="C77" s="15"/>
      <c r="D77" s="15"/>
      <c r="E77" s="15"/>
      <c r="F77" s="15"/>
      <c r="G77" s="15"/>
      <c r="H77" s="15"/>
      <c r="I77" s="15"/>
      <c r="J77" s="15"/>
      <c r="K77" s="15"/>
      <c r="L77" s="15"/>
      <c r="M77" s="15"/>
    </row>
    <row r="78" spans="2:13" ht="14.25">
      <c r="B78" s="20">
        <v>9.1</v>
      </c>
      <c r="C78" s="15"/>
      <c r="D78" s="15"/>
      <c r="E78" s="15"/>
      <c r="F78" s="15"/>
      <c r="G78" s="15"/>
      <c r="H78" s="15"/>
      <c r="I78" s="15"/>
      <c r="J78" s="15"/>
      <c r="K78" s="15"/>
      <c r="L78" s="15"/>
      <c r="M78" s="15"/>
    </row>
    <row r="79" spans="2:13" ht="14.25">
      <c r="B79" s="20">
        <v>9.2</v>
      </c>
      <c r="C79" s="15"/>
      <c r="D79" s="15"/>
      <c r="E79" s="15"/>
      <c r="F79" s="15"/>
      <c r="G79" s="15"/>
      <c r="H79" s="15"/>
      <c r="I79" s="15"/>
      <c r="J79" s="15"/>
      <c r="K79" s="15"/>
      <c r="L79" s="15"/>
      <c r="M79" s="15"/>
    </row>
    <row r="80" spans="2:13" ht="14.25">
      <c r="B80" s="20">
        <v>9.3</v>
      </c>
      <c r="C80" s="15"/>
      <c r="D80" s="15"/>
      <c r="E80" s="15"/>
      <c r="F80" s="15"/>
      <c r="G80" s="15"/>
      <c r="H80" s="15"/>
      <c r="I80" s="15"/>
      <c r="J80" s="15"/>
      <c r="K80" s="15"/>
      <c r="L80" s="15"/>
      <c r="M80" s="15"/>
    </row>
    <row r="81" spans="2:13" ht="14.25">
      <c r="B81" s="20">
        <v>9.4</v>
      </c>
      <c r="C81" s="15"/>
      <c r="D81" s="15"/>
      <c r="E81" s="15"/>
      <c r="F81" s="15"/>
      <c r="G81" s="15"/>
      <c r="H81" s="15"/>
      <c r="I81" s="15"/>
      <c r="J81" s="15"/>
      <c r="K81" s="15"/>
      <c r="L81" s="15"/>
      <c r="M81" s="15"/>
    </row>
    <row r="82" spans="2:13" ht="14.25">
      <c r="B82" s="20">
        <v>9.5</v>
      </c>
      <c r="C82" s="15"/>
      <c r="D82" s="15"/>
      <c r="E82" s="15"/>
      <c r="F82" s="15"/>
      <c r="G82" s="15"/>
      <c r="H82" s="15"/>
      <c r="I82" s="15"/>
      <c r="J82" s="15"/>
      <c r="K82" s="15"/>
      <c r="L82" s="15"/>
      <c r="M82" s="15"/>
    </row>
    <row r="83" spans="2:13" ht="14.25">
      <c r="B83" s="20">
        <v>9.6</v>
      </c>
      <c r="C83" s="15"/>
      <c r="D83" s="15"/>
      <c r="E83" s="15"/>
      <c r="F83" s="15"/>
      <c r="G83" s="15"/>
      <c r="H83" s="15"/>
      <c r="I83" s="15"/>
      <c r="J83" s="15"/>
      <c r="K83" s="15"/>
      <c r="L83" s="15"/>
      <c r="M83" s="15"/>
    </row>
    <row r="84" spans="2:13" ht="14.25">
      <c r="B84" s="20">
        <v>9.7</v>
      </c>
      <c r="C84" s="15"/>
      <c r="D84" s="15"/>
      <c r="E84" s="15"/>
      <c r="F84" s="15"/>
      <c r="G84" s="15"/>
      <c r="H84" s="15"/>
      <c r="I84" s="15"/>
      <c r="J84" s="15"/>
      <c r="K84" s="15"/>
      <c r="L84" s="15"/>
      <c r="M84" s="15"/>
    </row>
    <row r="85" spans="2:13" ht="14.25">
      <c r="B85" s="20">
        <v>9.8</v>
      </c>
      <c r="C85" s="15"/>
      <c r="D85" s="15"/>
      <c r="E85" s="15"/>
      <c r="F85" s="15"/>
      <c r="G85" s="15"/>
      <c r="H85" s="15"/>
      <c r="I85" s="15"/>
      <c r="J85" s="15"/>
      <c r="K85" s="15"/>
      <c r="L85" s="15"/>
      <c r="M85" s="15"/>
    </row>
    <row r="86" spans="2:13" ht="14.25">
      <c r="B86" s="20">
        <v>9.9</v>
      </c>
      <c r="C86" s="15"/>
      <c r="D86" s="15"/>
      <c r="E86" s="15"/>
      <c r="F86" s="15"/>
      <c r="G86" s="15"/>
      <c r="H86" s="15"/>
      <c r="I86" s="15"/>
      <c r="J86" s="15"/>
      <c r="K86" s="15"/>
      <c r="L86" s="15"/>
      <c r="M86" s="15"/>
    </row>
    <row r="87" spans="2:13" ht="14.25">
      <c r="B87" s="20">
        <v>10</v>
      </c>
      <c r="C87" s="15"/>
      <c r="D87" s="15"/>
      <c r="E87" s="15"/>
      <c r="F87" s="15"/>
      <c r="G87" s="15"/>
      <c r="H87" s="15"/>
      <c r="I87" s="15"/>
      <c r="J87" s="15"/>
      <c r="K87" s="15"/>
      <c r="L87" s="15"/>
      <c r="M87" s="15"/>
    </row>
    <row r="88" spans="2:13" ht="14.25">
      <c r="B88" s="20">
        <v>10.1</v>
      </c>
      <c r="C88" s="15"/>
      <c r="D88" s="15"/>
      <c r="E88" s="15"/>
      <c r="F88" s="15"/>
      <c r="G88" s="15"/>
      <c r="H88" s="15"/>
      <c r="I88" s="15"/>
      <c r="J88" s="15"/>
      <c r="K88" s="15"/>
      <c r="L88" s="15"/>
      <c r="M88" s="15"/>
    </row>
    <row r="89" spans="2:13" ht="14.25">
      <c r="B89" s="20">
        <v>10.2</v>
      </c>
      <c r="C89" s="15"/>
      <c r="D89" s="15"/>
      <c r="E89" s="15"/>
      <c r="F89" s="15"/>
      <c r="G89" s="15"/>
      <c r="H89" s="15"/>
      <c r="I89" s="15"/>
      <c r="J89" s="15"/>
      <c r="K89" s="15"/>
      <c r="L89" s="15"/>
      <c r="M89" s="15"/>
    </row>
    <row r="90" spans="2:13" ht="14.25">
      <c r="B90" s="20">
        <v>10.3</v>
      </c>
      <c r="C90" s="15"/>
      <c r="D90" s="15"/>
      <c r="E90" s="15"/>
      <c r="F90" s="15"/>
      <c r="G90" s="15"/>
      <c r="H90" s="15"/>
      <c r="I90" s="15"/>
      <c r="J90" s="15"/>
      <c r="K90" s="15"/>
      <c r="L90" s="15"/>
      <c r="M90" s="15"/>
    </row>
    <row r="91" spans="2:13" ht="14.25">
      <c r="B91" s="20">
        <v>10.4</v>
      </c>
      <c r="C91" s="15"/>
      <c r="D91" s="15"/>
      <c r="E91" s="15"/>
      <c r="F91" s="15"/>
      <c r="G91" s="15"/>
      <c r="H91" s="15"/>
      <c r="I91" s="15"/>
      <c r="J91" s="15"/>
      <c r="K91" s="15"/>
      <c r="L91" s="15"/>
      <c r="M91" s="15"/>
    </row>
    <row r="92" spans="2:13" ht="14.25">
      <c r="B92" s="20">
        <v>10.5</v>
      </c>
      <c r="C92" s="15"/>
      <c r="D92" s="15"/>
      <c r="E92" s="15"/>
      <c r="F92" s="15"/>
      <c r="G92" s="15"/>
      <c r="H92" s="15"/>
      <c r="I92" s="15"/>
      <c r="J92" s="15"/>
      <c r="K92" s="15"/>
      <c r="L92" s="15"/>
      <c r="M92" s="15"/>
    </row>
    <row r="93" spans="2:13" ht="14.25">
      <c r="B93" s="20">
        <v>10.6</v>
      </c>
      <c r="C93" s="15"/>
      <c r="D93" s="15"/>
      <c r="E93" s="15"/>
      <c r="F93" s="15"/>
      <c r="G93" s="15"/>
      <c r="H93" s="15"/>
      <c r="I93" s="15"/>
      <c r="J93" s="15"/>
      <c r="K93" s="15"/>
      <c r="L93" s="15"/>
      <c r="M93" s="15"/>
    </row>
    <row r="94" spans="2:13" ht="14.25">
      <c r="B94" s="20">
        <v>10.7</v>
      </c>
      <c r="C94" s="15"/>
      <c r="D94" s="15"/>
      <c r="E94" s="15"/>
      <c r="F94" s="15"/>
      <c r="G94" s="15"/>
      <c r="H94" s="15"/>
      <c r="I94" s="15"/>
      <c r="J94" s="15"/>
      <c r="K94" s="15"/>
      <c r="L94" s="15"/>
      <c r="M94" s="15"/>
    </row>
    <row r="95" spans="2:13" ht="14.25">
      <c r="B95" s="20">
        <v>10.8</v>
      </c>
      <c r="C95" s="15"/>
      <c r="D95" s="15"/>
      <c r="E95" s="15"/>
      <c r="F95" s="15"/>
      <c r="G95" s="15"/>
      <c r="H95" s="15"/>
      <c r="I95" s="15"/>
      <c r="J95" s="15"/>
      <c r="K95" s="15"/>
      <c r="L95" s="15"/>
      <c r="M95" s="15"/>
    </row>
    <row r="96" spans="2:13" ht="14.25">
      <c r="B96" s="20">
        <v>10.9</v>
      </c>
      <c r="C96" s="15"/>
      <c r="D96" s="15"/>
      <c r="E96" s="15"/>
      <c r="F96" s="15"/>
      <c r="G96" s="15"/>
      <c r="H96" s="15"/>
      <c r="I96" s="15"/>
      <c r="J96" s="15"/>
      <c r="K96" s="15"/>
      <c r="L96" s="15"/>
      <c r="M96" s="15"/>
    </row>
    <row r="97" spans="2:13" ht="14.25">
      <c r="B97" s="20">
        <v>11</v>
      </c>
      <c r="C97" s="15"/>
      <c r="D97" s="15"/>
      <c r="E97" s="15"/>
      <c r="F97" s="15"/>
      <c r="G97" s="15"/>
      <c r="H97" s="15"/>
      <c r="I97" s="15"/>
      <c r="J97" s="15"/>
      <c r="K97" s="15"/>
      <c r="L97" s="15"/>
      <c r="M97" s="15"/>
    </row>
    <row r="98" spans="2:13" ht="14.25">
      <c r="B98" s="20">
        <v>11.1</v>
      </c>
      <c r="C98" s="15"/>
      <c r="D98" s="15"/>
      <c r="E98" s="15"/>
      <c r="F98" s="15"/>
      <c r="G98" s="15"/>
      <c r="H98" s="15"/>
      <c r="I98" s="15"/>
      <c r="J98" s="15"/>
      <c r="K98" s="15"/>
      <c r="L98" s="15"/>
      <c r="M98" s="15"/>
    </row>
    <row r="99" spans="2:13" ht="14.25">
      <c r="B99" s="20">
        <v>11.2</v>
      </c>
      <c r="C99" s="15"/>
      <c r="D99" s="15"/>
      <c r="E99" s="15"/>
      <c r="F99" s="15"/>
      <c r="G99" s="15"/>
      <c r="H99" s="15"/>
      <c r="I99" s="15"/>
      <c r="J99" s="15"/>
      <c r="K99" s="15"/>
      <c r="L99" s="15"/>
      <c r="M99" s="15"/>
    </row>
    <row r="100" spans="2:13" ht="14.25">
      <c r="B100" s="20">
        <v>11.3</v>
      </c>
      <c r="C100" s="15"/>
      <c r="D100" s="15"/>
      <c r="E100" s="15"/>
      <c r="F100" s="15"/>
      <c r="G100" s="15"/>
      <c r="H100" s="15"/>
      <c r="I100" s="15"/>
      <c r="J100" s="15"/>
      <c r="K100" s="15"/>
      <c r="L100" s="15"/>
      <c r="M100" s="15"/>
    </row>
    <row r="101" spans="2:13" ht="14.25">
      <c r="B101" s="20">
        <v>11.4</v>
      </c>
      <c r="C101" s="15"/>
      <c r="D101" s="15"/>
      <c r="E101" s="15"/>
      <c r="F101" s="15"/>
      <c r="G101" s="15"/>
      <c r="H101" s="15"/>
      <c r="I101" s="15"/>
      <c r="J101" s="15"/>
      <c r="K101" s="15"/>
      <c r="L101" s="15"/>
      <c r="M101" s="15"/>
    </row>
    <row r="102" spans="2:13" ht="14.25">
      <c r="B102" s="20">
        <v>11.5</v>
      </c>
      <c r="C102" s="15"/>
      <c r="D102" s="15"/>
      <c r="E102" s="15"/>
      <c r="F102" s="15"/>
      <c r="G102" s="15"/>
      <c r="H102" s="15"/>
      <c r="I102" s="15"/>
      <c r="J102" s="15"/>
      <c r="K102" s="15"/>
      <c r="L102" s="15"/>
      <c r="M102" s="15"/>
    </row>
    <row r="103" spans="2:13" ht="14.25">
      <c r="B103" s="20">
        <v>11.6</v>
      </c>
      <c r="C103" s="15"/>
      <c r="D103" s="15"/>
      <c r="E103" s="15"/>
      <c r="F103" s="15"/>
      <c r="G103" s="15"/>
      <c r="H103" s="15"/>
      <c r="I103" s="15"/>
      <c r="J103" s="15"/>
      <c r="K103" s="15"/>
      <c r="L103" s="15"/>
      <c r="M103" s="15"/>
    </row>
    <row r="104" spans="2:13" ht="14.25">
      <c r="B104" s="20">
        <v>11.7</v>
      </c>
      <c r="C104" s="15"/>
      <c r="D104" s="15"/>
      <c r="E104" s="15"/>
      <c r="F104" s="15"/>
      <c r="G104" s="15"/>
      <c r="H104" s="15"/>
      <c r="I104" s="15"/>
      <c r="J104" s="15"/>
      <c r="K104" s="15"/>
      <c r="L104" s="15"/>
      <c r="M104" s="15"/>
    </row>
    <row r="105" spans="2:13" ht="14.25">
      <c r="B105" s="20">
        <v>11.8</v>
      </c>
      <c r="C105" s="15"/>
      <c r="D105" s="15"/>
      <c r="E105" s="15"/>
      <c r="F105" s="15"/>
      <c r="G105" s="15"/>
      <c r="H105" s="15"/>
      <c r="I105" s="15"/>
      <c r="J105" s="15"/>
      <c r="K105" s="15"/>
      <c r="L105" s="15"/>
      <c r="M105" s="15"/>
    </row>
    <row r="106" spans="2:13" ht="14.25">
      <c r="B106" s="20">
        <v>11.9</v>
      </c>
      <c r="C106" s="15"/>
      <c r="D106" s="15"/>
      <c r="E106" s="15"/>
      <c r="F106" s="15"/>
      <c r="G106" s="15"/>
      <c r="H106" s="15"/>
      <c r="I106" s="15"/>
      <c r="J106" s="15"/>
      <c r="K106" s="15"/>
      <c r="L106" s="15"/>
      <c r="M106" s="15"/>
    </row>
    <row r="107" spans="2:13" ht="14.25">
      <c r="B107" s="20">
        <v>12</v>
      </c>
      <c r="C107" s="15"/>
      <c r="D107" s="15"/>
      <c r="E107" s="15"/>
      <c r="F107" s="15"/>
      <c r="G107" s="15"/>
      <c r="H107" s="15"/>
      <c r="I107" s="15"/>
      <c r="J107" s="15"/>
      <c r="K107" s="15"/>
      <c r="L107" s="15"/>
      <c r="M107" s="15"/>
    </row>
    <row r="108" spans="2:13" ht="14.25">
      <c r="B108" s="20">
        <v>12.1</v>
      </c>
      <c r="C108" s="15"/>
      <c r="D108" s="15"/>
      <c r="E108" s="15"/>
      <c r="F108" s="15"/>
      <c r="G108" s="15"/>
      <c r="H108" s="15"/>
      <c r="I108" s="15"/>
      <c r="J108" s="15"/>
      <c r="K108" s="15"/>
      <c r="L108" s="15"/>
      <c r="M108" s="15"/>
    </row>
    <row r="109" spans="2:13" ht="14.25">
      <c r="B109" s="20">
        <v>12.2</v>
      </c>
      <c r="C109" s="15"/>
      <c r="D109" s="15"/>
      <c r="E109" s="15"/>
      <c r="F109" s="15"/>
      <c r="G109" s="15"/>
      <c r="H109" s="15"/>
      <c r="I109" s="15"/>
      <c r="J109" s="15"/>
      <c r="K109" s="15"/>
      <c r="L109" s="15"/>
      <c r="M109" s="15"/>
    </row>
    <row r="110" spans="2:13" ht="14.25">
      <c r="B110" s="20">
        <v>12.3</v>
      </c>
      <c r="C110" s="15"/>
      <c r="D110" s="15"/>
      <c r="E110" s="15"/>
      <c r="F110" s="15"/>
      <c r="G110" s="15"/>
      <c r="H110" s="15"/>
      <c r="I110" s="15"/>
      <c r="J110" s="15"/>
      <c r="K110" s="15"/>
      <c r="L110" s="15"/>
      <c r="M110" s="15"/>
    </row>
    <row r="111" spans="2:13" ht="14.25">
      <c r="B111" s="20">
        <v>12.4</v>
      </c>
      <c r="C111" s="15"/>
      <c r="D111" s="15"/>
      <c r="E111" s="15"/>
      <c r="F111" s="15"/>
      <c r="G111" s="15"/>
      <c r="H111" s="15"/>
      <c r="I111" s="15"/>
      <c r="J111" s="15"/>
      <c r="K111" s="15"/>
      <c r="L111" s="15"/>
      <c r="M111" s="15"/>
    </row>
    <row r="112" spans="2:13" ht="14.25">
      <c r="B112" s="20">
        <v>12.5</v>
      </c>
      <c r="C112" s="15"/>
      <c r="D112" s="15"/>
      <c r="E112" s="15"/>
      <c r="F112" s="15"/>
      <c r="G112" s="15"/>
      <c r="H112" s="15"/>
      <c r="I112" s="15"/>
      <c r="J112" s="15"/>
      <c r="K112" s="15"/>
      <c r="L112" s="15"/>
      <c r="M112" s="15"/>
    </row>
    <row r="113" spans="2:13" ht="14.25">
      <c r="B113" s="20">
        <v>12.6</v>
      </c>
      <c r="C113" s="15"/>
      <c r="D113" s="15"/>
      <c r="E113" s="15"/>
      <c r="F113" s="15"/>
      <c r="G113" s="15"/>
      <c r="H113" s="15"/>
      <c r="I113" s="15"/>
      <c r="J113" s="15"/>
      <c r="K113" s="15"/>
      <c r="L113" s="15"/>
      <c r="M113" s="15"/>
    </row>
    <row r="114" spans="2:13" ht="14.25">
      <c r="B114" s="20">
        <v>12.7</v>
      </c>
      <c r="C114" s="15"/>
      <c r="D114" s="15"/>
      <c r="E114" s="15"/>
      <c r="F114" s="15"/>
      <c r="G114" s="15"/>
      <c r="H114" s="15"/>
      <c r="I114" s="15"/>
      <c r="J114" s="15"/>
      <c r="K114" s="15"/>
      <c r="L114" s="15"/>
      <c r="M114" s="15"/>
    </row>
    <row r="115" spans="2:13" ht="14.25">
      <c r="B115" s="20">
        <v>12.8</v>
      </c>
      <c r="C115" s="15"/>
      <c r="D115" s="15"/>
      <c r="E115" s="15"/>
      <c r="F115" s="15"/>
      <c r="G115" s="15"/>
      <c r="H115" s="15"/>
      <c r="I115" s="15"/>
      <c r="J115" s="15"/>
      <c r="K115" s="15"/>
      <c r="L115" s="15"/>
      <c r="M115" s="15"/>
    </row>
    <row r="116" spans="2:13" ht="14.25">
      <c r="B116" s="20">
        <v>12.9</v>
      </c>
      <c r="C116" s="15"/>
      <c r="D116" s="15"/>
      <c r="E116" s="15"/>
      <c r="F116" s="15"/>
      <c r="G116" s="15"/>
      <c r="H116" s="15"/>
      <c r="I116" s="15"/>
      <c r="J116" s="15"/>
      <c r="K116" s="15"/>
      <c r="L116" s="15"/>
      <c r="M116" s="15"/>
    </row>
    <row r="117" spans="2:13" ht="14.25">
      <c r="B117" s="20">
        <v>13</v>
      </c>
      <c r="C117" s="15"/>
      <c r="D117" s="15"/>
      <c r="E117" s="15"/>
      <c r="F117" s="15"/>
      <c r="G117" s="15"/>
      <c r="H117" s="15"/>
      <c r="I117" s="15"/>
      <c r="J117" s="15"/>
      <c r="K117" s="15"/>
      <c r="L117" s="15"/>
      <c r="M117" s="15"/>
    </row>
    <row r="118" spans="2:13" ht="14.25">
      <c r="B118" s="20">
        <v>13.1</v>
      </c>
      <c r="C118" s="15"/>
      <c r="D118" s="15"/>
      <c r="E118" s="15"/>
      <c r="F118" s="15"/>
      <c r="G118" s="15"/>
      <c r="H118" s="15"/>
      <c r="I118" s="15"/>
      <c r="J118" s="15"/>
      <c r="K118" s="15"/>
      <c r="L118" s="15"/>
      <c r="M118" s="15"/>
    </row>
    <row r="119" spans="2:13" ht="14.25">
      <c r="B119" s="20">
        <v>13.2</v>
      </c>
      <c r="C119" s="15"/>
      <c r="D119" s="15"/>
      <c r="E119" s="15"/>
      <c r="F119" s="15"/>
      <c r="G119" s="15"/>
      <c r="H119" s="15"/>
      <c r="I119" s="15"/>
      <c r="J119" s="15"/>
      <c r="K119" s="15"/>
      <c r="L119" s="15"/>
      <c r="M119" s="15"/>
    </row>
    <row r="120" spans="2:13" ht="14.25">
      <c r="B120" s="20">
        <v>13.3</v>
      </c>
      <c r="C120" s="15"/>
      <c r="D120" s="15"/>
      <c r="E120" s="15"/>
      <c r="F120" s="15"/>
      <c r="G120" s="15"/>
      <c r="H120" s="15"/>
      <c r="I120" s="15"/>
      <c r="J120" s="15"/>
      <c r="K120" s="15"/>
      <c r="L120" s="15"/>
      <c r="M120" s="15"/>
    </row>
    <row r="121" spans="2:13" ht="14.25">
      <c r="B121" s="20">
        <v>13.4</v>
      </c>
      <c r="C121" s="15"/>
      <c r="D121" s="15"/>
      <c r="E121" s="15"/>
      <c r="F121" s="15"/>
      <c r="G121" s="15"/>
      <c r="H121" s="15"/>
      <c r="I121" s="15"/>
      <c r="J121" s="15"/>
      <c r="K121" s="15"/>
      <c r="L121" s="15"/>
      <c r="M121" s="15"/>
    </row>
    <row r="122" spans="2:13" ht="14.25">
      <c r="B122" s="20">
        <v>13.5</v>
      </c>
      <c r="C122" s="15"/>
      <c r="D122" s="15"/>
      <c r="E122" s="15"/>
      <c r="F122" s="15"/>
      <c r="G122" s="15"/>
      <c r="H122" s="15"/>
      <c r="I122" s="15"/>
      <c r="J122" s="15"/>
      <c r="K122" s="15"/>
      <c r="L122" s="15"/>
      <c r="M122" s="15"/>
    </row>
    <row r="123" spans="2:13" ht="14.25">
      <c r="B123" s="20">
        <v>13.6</v>
      </c>
      <c r="C123" s="15"/>
      <c r="D123" s="15"/>
      <c r="E123" s="15"/>
      <c r="F123" s="15"/>
      <c r="G123" s="15"/>
      <c r="H123" s="15"/>
      <c r="I123" s="15"/>
      <c r="J123" s="15"/>
      <c r="K123" s="15"/>
      <c r="L123" s="15"/>
      <c r="M123" s="15"/>
    </row>
    <row r="124" spans="2:13" ht="14.25">
      <c r="B124" s="20">
        <v>13.7</v>
      </c>
      <c r="C124" s="15"/>
      <c r="D124" s="15"/>
      <c r="E124" s="15"/>
      <c r="F124" s="15"/>
      <c r="G124" s="15"/>
      <c r="H124" s="15"/>
      <c r="I124" s="15"/>
      <c r="J124" s="15"/>
      <c r="K124" s="15"/>
      <c r="L124" s="15"/>
      <c r="M124" s="15"/>
    </row>
    <row r="125" spans="2:13" ht="14.25">
      <c r="B125" s="20">
        <v>13.8</v>
      </c>
      <c r="C125" s="15"/>
      <c r="D125" s="15"/>
      <c r="E125" s="15"/>
      <c r="F125" s="15"/>
      <c r="G125" s="15"/>
      <c r="H125" s="15"/>
      <c r="I125" s="15"/>
      <c r="J125" s="15"/>
      <c r="K125" s="15"/>
      <c r="L125" s="15"/>
      <c r="M125" s="15"/>
    </row>
    <row r="126" spans="2:13" ht="14.25">
      <c r="B126" s="20">
        <v>13.9</v>
      </c>
      <c r="C126" s="15"/>
      <c r="D126" s="15"/>
      <c r="E126" s="15"/>
      <c r="F126" s="15"/>
      <c r="G126" s="15"/>
      <c r="H126" s="15"/>
      <c r="I126" s="15"/>
      <c r="J126" s="15"/>
      <c r="K126" s="15"/>
      <c r="L126" s="15"/>
      <c r="M126" s="15"/>
    </row>
    <row r="127" spans="2:13" ht="14.25">
      <c r="B127" s="20">
        <v>14</v>
      </c>
      <c r="C127" s="15"/>
      <c r="D127" s="15"/>
      <c r="E127" s="15"/>
      <c r="F127" s="15"/>
      <c r="G127" s="15"/>
      <c r="H127" s="15"/>
      <c r="I127" s="15"/>
      <c r="J127" s="15"/>
      <c r="K127" s="15"/>
      <c r="L127" s="15"/>
      <c r="M127" s="15"/>
    </row>
    <row r="128" spans="2:13" ht="14.25">
      <c r="B128" s="20">
        <v>14.1</v>
      </c>
      <c r="C128" s="15"/>
      <c r="D128" s="15"/>
      <c r="E128" s="15"/>
      <c r="F128" s="15"/>
      <c r="G128" s="15"/>
      <c r="H128" s="15"/>
      <c r="I128" s="15"/>
      <c r="J128" s="15"/>
      <c r="K128" s="15"/>
      <c r="L128" s="15"/>
      <c r="M128" s="15"/>
    </row>
    <row r="129" spans="2:13" ht="14.25">
      <c r="B129" s="20">
        <v>14.2</v>
      </c>
      <c r="C129" s="15"/>
      <c r="D129" s="15"/>
      <c r="E129" s="15"/>
      <c r="F129" s="15"/>
      <c r="G129" s="15"/>
      <c r="H129" s="15"/>
      <c r="I129" s="15"/>
      <c r="J129" s="15"/>
      <c r="K129" s="15"/>
      <c r="L129" s="15"/>
      <c r="M129" s="15"/>
    </row>
    <row r="130" spans="2:13" ht="14.25">
      <c r="B130" s="20">
        <v>14.3</v>
      </c>
      <c r="C130" s="15"/>
      <c r="D130" s="15"/>
      <c r="E130" s="15"/>
      <c r="F130" s="15"/>
      <c r="G130" s="15"/>
      <c r="H130" s="15"/>
      <c r="I130" s="15"/>
      <c r="J130" s="15"/>
      <c r="K130" s="15"/>
      <c r="L130" s="15"/>
      <c r="M130" s="15"/>
    </row>
    <row r="131" spans="2:13" ht="14.25">
      <c r="B131" s="20">
        <v>14.4</v>
      </c>
      <c r="C131" s="15"/>
      <c r="D131" s="15"/>
      <c r="E131" s="15"/>
      <c r="F131" s="15"/>
      <c r="G131" s="15"/>
      <c r="H131" s="15"/>
      <c r="I131" s="15"/>
      <c r="J131" s="15"/>
      <c r="K131" s="15"/>
      <c r="L131" s="15"/>
      <c r="M131" s="15"/>
    </row>
    <row r="132" spans="2:13" ht="14.25">
      <c r="B132" s="20">
        <v>14.5</v>
      </c>
      <c r="C132" s="15"/>
      <c r="D132" s="15"/>
      <c r="E132" s="15"/>
      <c r="F132" s="15"/>
      <c r="G132" s="15"/>
      <c r="H132" s="15"/>
      <c r="I132" s="15"/>
      <c r="J132" s="15"/>
      <c r="K132" s="15"/>
      <c r="L132" s="15"/>
      <c r="M132" s="15"/>
    </row>
    <row r="133" spans="2:13" ht="14.25">
      <c r="B133" s="20">
        <v>14.6</v>
      </c>
      <c r="C133" s="15"/>
      <c r="D133" s="15"/>
      <c r="E133" s="15"/>
      <c r="F133" s="15"/>
      <c r="G133" s="15"/>
      <c r="H133" s="15"/>
      <c r="I133" s="15"/>
      <c r="J133" s="15"/>
      <c r="K133" s="15"/>
      <c r="L133" s="15"/>
      <c r="M133" s="15"/>
    </row>
    <row r="134" spans="2:13" ht="14.25">
      <c r="B134" s="20">
        <v>14.7</v>
      </c>
      <c r="C134" s="15"/>
      <c r="D134" s="15"/>
      <c r="E134" s="15"/>
      <c r="F134" s="15"/>
      <c r="G134" s="15"/>
      <c r="H134" s="15"/>
      <c r="I134" s="15"/>
      <c r="J134" s="15"/>
      <c r="K134" s="15"/>
      <c r="L134" s="15"/>
      <c r="M134" s="15"/>
    </row>
    <row r="135" spans="2:13" ht="14.25">
      <c r="B135" s="20">
        <v>14.8</v>
      </c>
      <c r="C135" s="15"/>
      <c r="D135" s="15"/>
      <c r="E135" s="15"/>
      <c r="F135" s="15"/>
      <c r="G135" s="15"/>
      <c r="H135" s="15"/>
      <c r="I135" s="15"/>
      <c r="J135" s="15"/>
      <c r="K135" s="15"/>
      <c r="L135" s="15"/>
      <c r="M135" s="15"/>
    </row>
    <row r="136" spans="2:13" ht="14.25">
      <c r="B136" s="20">
        <v>14.9</v>
      </c>
      <c r="C136" s="15"/>
      <c r="D136" s="15"/>
      <c r="E136" s="15"/>
      <c r="F136" s="15"/>
      <c r="G136" s="15"/>
      <c r="H136" s="15"/>
      <c r="I136" s="15"/>
      <c r="J136" s="15"/>
      <c r="K136" s="15"/>
      <c r="L136" s="15"/>
      <c r="M136" s="15"/>
    </row>
    <row r="137" spans="2:13" ht="14.25">
      <c r="B137" s="20">
        <v>15</v>
      </c>
      <c r="C137" s="15"/>
      <c r="D137" s="15"/>
      <c r="E137" s="15"/>
      <c r="F137" s="15"/>
      <c r="G137" s="15"/>
      <c r="H137" s="15"/>
      <c r="I137" s="15"/>
      <c r="J137" s="15"/>
      <c r="K137" s="15"/>
      <c r="L137" s="15"/>
      <c r="M137" s="15"/>
    </row>
    <row r="138" spans="2:13" ht="14.25">
      <c r="B138" s="20">
        <v>15.1</v>
      </c>
      <c r="C138" s="15"/>
      <c r="D138" s="15"/>
      <c r="E138" s="15"/>
      <c r="F138" s="15"/>
      <c r="G138" s="15"/>
      <c r="H138" s="15"/>
      <c r="I138" s="15"/>
      <c r="J138" s="15"/>
      <c r="K138" s="15"/>
      <c r="L138" s="15"/>
      <c r="M138" s="15"/>
    </row>
    <row r="139" spans="2:13" ht="14.25">
      <c r="B139" s="20">
        <v>15.2</v>
      </c>
      <c r="C139" s="15"/>
      <c r="D139" s="15"/>
      <c r="E139" s="15"/>
      <c r="F139" s="15"/>
      <c r="G139" s="15"/>
      <c r="H139" s="15"/>
      <c r="I139" s="15"/>
      <c r="J139" s="15"/>
      <c r="K139" s="15"/>
      <c r="L139" s="15"/>
      <c r="M139" s="15"/>
    </row>
    <row r="140" spans="2:13" ht="14.25">
      <c r="B140" s="20">
        <v>15.3</v>
      </c>
      <c r="C140" s="15"/>
      <c r="D140" s="15"/>
      <c r="E140" s="15"/>
      <c r="F140" s="15"/>
      <c r="G140" s="15"/>
      <c r="H140" s="15"/>
      <c r="I140" s="15"/>
      <c r="J140" s="15"/>
      <c r="K140" s="15"/>
      <c r="L140" s="15"/>
      <c r="M140" s="15"/>
    </row>
    <row r="141" spans="2:13" ht="14.25">
      <c r="B141" s="20">
        <v>15.4</v>
      </c>
      <c r="C141" s="15"/>
      <c r="D141" s="15"/>
      <c r="E141" s="15"/>
      <c r="F141" s="15"/>
      <c r="G141" s="15"/>
      <c r="H141" s="15"/>
      <c r="I141" s="15"/>
      <c r="J141" s="15"/>
      <c r="K141" s="15"/>
      <c r="L141" s="15"/>
      <c r="M141" s="15"/>
    </row>
    <row r="142" spans="2:13" ht="14.25">
      <c r="B142" s="20">
        <v>15.5</v>
      </c>
      <c r="C142" s="15"/>
      <c r="D142" s="15"/>
      <c r="E142" s="15"/>
      <c r="F142" s="15"/>
      <c r="G142" s="15"/>
      <c r="H142" s="15"/>
      <c r="I142" s="15"/>
      <c r="J142" s="15"/>
      <c r="K142" s="15"/>
      <c r="L142" s="15"/>
      <c r="M142" s="15"/>
    </row>
    <row r="143" spans="2:13" ht="14.25">
      <c r="B143" s="20">
        <v>15.6</v>
      </c>
      <c r="C143" s="15"/>
      <c r="D143" s="15"/>
      <c r="E143" s="15"/>
      <c r="F143" s="15"/>
      <c r="G143" s="15"/>
      <c r="H143" s="15"/>
      <c r="I143" s="15"/>
      <c r="J143" s="15"/>
      <c r="K143" s="15"/>
      <c r="L143" s="15"/>
      <c r="M143" s="15"/>
    </row>
    <row r="144" spans="2:13" ht="14.25">
      <c r="B144" s="20">
        <v>15.7</v>
      </c>
      <c r="C144" s="15"/>
      <c r="D144" s="15"/>
      <c r="E144" s="15"/>
      <c r="F144" s="15"/>
      <c r="G144" s="15"/>
      <c r="H144" s="15"/>
      <c r="I144" s="15"/>
      <c r="J144" s="15"/>
      <c r="K144" s="15"/>
      <c r="L144" s="15"/>
      <c r="M144" s="15"/>
    </row>
    <row r="145" spans="2:13" ht="14.25">
      <c r="B145" s="20">
        <v>15.8</v>
      </c>
      <c r="C145" s="15"/>
      <c r="D145" s="15"/>
      <c r="E145" s="15"/>
      <c r="F145" s="15"/>
      <c r="G145" s="15"/>
      <c r="H145" s="15"/>
      <c r="I145" s="15"/>
      <c r="J145" s="15"/>
      <c r="K145" s="15"/>
      <c r="L145" s="15"/>
      <c r="M145" s="15"/>
    </row>
    <row r="146" spans="2:13" ht="14.25">
      <c r="B146" s="20">
        <v>15.9</v>
      </c>
      <c r="C146" s="15"/>
      <c r="D146" s="15"/>
      <c r="E146" s="15"/>
      <c r="F146" s="15"/>
      <c r="G146" s="15"/>
      <c r="H146" s="15"/>
      <c r="I146" s="15"/>
      <c r="J146" s="15"/>
      <c r="K146" s="15"/>
      <c r="L146" s="15"/>
      <c r="M146" s="15"/>
    </row>
    <row r="147" spans="2:13" ht="14.25">
      <c r="B147" s="20">
        <v>16</v>
      </c>
      <c r="C147" s="15"/>
      <c r="D147" s="15"/>
      <c r="E147" s="15"/>
      <c r="F147" s="15"/>
      <c r="G147" s="15"/>
      <c r="H147" s="15"/>
      <c r="I147" s="15"/>
      <c r="J147" s="15"/>
      <c r="K147" s="15"/>
      <c r="L147" s="15"/>
      <c r="M147" s="15"/>
    </row>
    <row r="148" spans="2:13" ht="14.25">
      <c r="B148" s="20">
        <v>16.1</v>
      </c>
      <c r="C148" s="15"/>
      <c r="D148" s="15"/>
      <c r="E148" s="15"/>
      <c r="F148" s="15"/>
      <c r="G148" s="15"/>
      <c r="H148" s="15"/>
      <c r="I148" s="15"/>
      <c r="J148" s="15"/>
      <c r="K148" s="15"/>
      <c r="L148" s="15"/>
      <c r="M148" s="15"/>
    </row>
    <row r="149" spans="2:13" ht="14.25">
      <c r="B149" s="20">
        <v>16.2</v>
      </c>
      <c r="C149" s="15"/>
      <c r="D149" s="15"/>
      <c r="E149" s="15"/>
      <c r="F149" s="15"/>
      <c r="G149" s="15"/>
      <c r="H149" s="15"/>
      <c r="I149" s="15"/>
      <c r="J149" s="15"/>
      <c r="K149" s="15"/>
      <c r="L149" s="15"/>
      <c r="M149" s="15"/>
    </row>
    <row r="150" spans="2:13" ht="14.25">
      <c r="B150" s="20">
        <v>16.3</v>
      </c>
      <c r="C150" s="15"/>
      <c r="D150" s="15"/>
      <c r="E150" s="15"/>
      <c r="F150" s="15"/>
      <c r="G150" s="15"/>
      <c r="H150" s="15"/>
      <c r="I150" s="15"/>
      <c r="J150" s="15"/>
      <c r="K150" s="15"/>
      <c r="L150" s="15"/>
      <c r="M150" s="15"/>
    </row>
    <row r="151" spans="2:13" ht="14.25">
      <c r="B151" s="20">
        <v>16.4</v>
      </c>
      <c r="C151" s="15"/>
      <c r="D151" s="15"/>
      <c r="E151" s="15"/>
      <c r="F151" s="15"/>
      <c r="G151" s="15"/>
      <c r="H151" s="15"/>
      <c r="I151" s="15"/>
      <c r="J151" s="15"/>
      <c r="K151" s="15"/>
      <c r="L151" s="15"/>
      <c r="M151" s="15"/>
    </row>
    <row r="152" spans="2:13" ht="14.25">
      <c r="B152" s="20">
        <v>16.5</v>
      </c>
      <c r="C152" s="15"/>
      <c r="D152" s="15"/>
      <c r="E152" s="15"/>
      <c r="F152" s="15"/>
      <c r="G152" s="15"/>
      <c r="H152" s="15"/>
      <c r="I152" s="15"/>
      <c r="J152" s="15"/>
      <c r="K152" s="15"/>
      <c r="L152" s="15"/>
      <c r="M152" s="15"/>
    </row>
    <row r="153" spans="2:13" ht="14.25">
      <c r="B153" s="20">
        <v>16.6</v>
      </c>
      <c r="C153" s="15"/>
      <c r="D153" s="15"/>
      <c r="E153" s="15"/>
      <c r="F153" s="15"/>
      <c r="G153" s="15"/>
      <c r="H153" s="15"/>
      <c r="I153" s="15"/>
      <c r="J153" s="15"/>
      <c r="K153" s="15"/>
      <c r="L153" s="15"/>
      <c r="M153" s="15"/>
    </row>
    <row r="154" spans="2:13" ht="14.25">
      <c r="B154" s="20">
        <v>16.7</v>
      </c>
      <c r="C154" s="15"/>
      <c r="D154" s="15"/>
      <c r="E154" s="15"/>
      <c r="F154" s="15"/>
      <c r="G154" s="15"/>
      <c r="H154" s="15"/>
      <c r="I154" s="15"/>
      <c r="J154" s="15"/>
      <c r="K154" s="15"/>
      <c r="L154" s="15"/>
      <c r="M154" s="15"/>
    </row>
    <row r="155" spans="2:13" ht="14.25">
      <c r="B155" s="20">
        <v>16.8</v>
      </c>
      <c r="C155" s="15"/>
      <c r="D155" s="15"/>
      <c r="E155" s="15"/>
      <c r="F155" s="15"/>
      <c r="G155" s="15"/>
      <c r="H155" s="15"/>
      <c r="I155" s="15"/>
      <c r="J155" s="15"/>
      <c r="K155" s="15"/>
      <c r="L155" s="15"/>
      <c r="M155" s="15"/>
    </row>
    <row r="156" spans="2:13" ht="14.25">
      <c r="B156" s="20">
        <v>16.9</v>
      </c>
      <c r="C156" s="15"/>
      <c r="D156" s="15"/>
      <c r="E156" s="15"/>
      <c r="F156" s="15"/>
      <c r="G156" s="15"/>
      <c r="H156" s="15"/>
      <c r="I156" s="15"/>
      <c r="J156" s="15"/>
      <c r="K156" s="15"/>
      <c r="L156" s="15"/>
      <c r="M156" s="15"/>
    </row>
    <row r="157" spans="2:13" ht="14.25">
      <c r="B157" s="20">
        <v>17</v>
      </c>
      <c r="C157" s="15"/>
      <c r="D157" s="15"/>
      <c r="E157" s="15"/>
      <c r="F157" s="15"/>
      <c r="G157" s="15"/>
      <c r="H157" s="15"/>
      <c r="I157" s="15"/>
      <c r="J157" s="15"/>
      <c r="K157" s="15"/>
      <c r="L157" s="15"/>
      <c r="M157" s="15"/>
    </row>
    <row r="158" spans="2:13" ht="14.25">
      <c r="B158" s="20">
        <v>17.1</v>
      </c>
      <c r="C158" s="15"/>
      <c r="D158" s="15"/>
      <c r="E158" s="15"/>
      <c r="F158" s="15"/>
      <c r="G158" s="15"/>
      <c r="H158" s="15"/>
      <c r="I158" s="15"/>
      <c r="J158" s="15"/>
      <c r="K158" s="15"/>
      <c r="L158" s="15"/>
      <c r="M158" s="15"/>
    </row>
    <row r="159" spans="2:13" ht="14.25">
      <c r="B159" s="20">
        <v>17.2</v>
      </c>
      <c r="C159" s="15"/>
      <c r="D159" s="15"/>
      <c r="E159" s="15"/>
      <c r="F159" s="15"/>
      <c r="G159" s="15"/>
      <c r="H159" s="15"/>
      <c r="I159" s="15"/>
      <c r="J159" s="15"/>
      <c r="K159" s="15"/>
      <c r="L159" s="15"/>
      <c r="M159" s="15"/>
    </row>
    <row r="160" spans="2:13" ht="14.25">
      <c r="B160" s="20">
        <v>17.3</v>
      </c>
      <c r="C160" s="15"/>
      <c r="D160" s="15"/>
      <c r="E160" s="15"/>
      <c r="F160" s="15"/>
      <c r="G160" s="15"/>
      <c r="H160" s="15"/>
      <c r="I160" s="15"/>
      <c r="J160" s="15"/>
      <c r="K160" s="15"/>
      <c r="L160" s="15"/>
      <c r="M160" s="15"/>
    </row>
    <row r="161" spans="2:13" ht="14.25">
      <c r="B161" s="20">
        <v>17.4</v>
      </c>
      <c r="C161" s="15"/>
      <c r="D161" s="15"/>
      <c r="E161" s="15"/>
      <c r="F161" s="15"/>
      <c r="G161" s="15"/>
      <c r="H161" s="15"/>
      <c r="I161" s="15"/>
      <c r="J161" s="15"/>
      <c r="K161" s="15"/>
      <c r="L161" s="15"/>
      <c r="M161" s="15"/>
    </row>
    <row r="162" spans="2:13" ht="14.25">
      <c r="B162" s="20">
        <v>17.5</v>
      </c>
      <c r="C162" s="15"/>
      <c r="D162" s="15"/>
      <c r="E162" s="15"/>
      <c r="F162" s="15"/>
      <c r="G162" s="15"/>
      <c r="H162" s="15"/>
      <c r="I162" s="15"/>
      <c r="J162" s="15"/>
      <c r="K162" s="15"/>
      <c r="L162" s="15"/>
      <c r="M162" s="15"/>
    </row>
    <row r="163" spans="2:13" ht="14.25">
      <c r="B163" s="20">
        <v>17.6</v>
      </c>
      <c r="C163" s="15"/>
      <c r="D163" s="15"/>
      <c r="E163" s="15"/>
      <c r="F163" s="15"/>
      <c r="G163" s="15"/>
      <c r="H163" s="15"/>
      <c r="I163" s="15"/>
      <c r="J163" s="15"/>
      <c r="K163" s="15"/>
      <c r="L163" s="15"/>
      <c r="M163" s="15"/>
    </row>
    <row r="164" spans="2:13" ht="14.25">
      <c r="B164" s="20">
        <v>17.7</v>
      </c>
      <c r="C164" s="15"/>
      <c r="D164" s="15"/>
      <c r="E164" s="15"/>
      <c r="F164" s="15"/>
      <c r="G164" s="15"/>
      <c r="H164" s="15"/>
      <c r="I164" s="15"/>
      <c r="J164" s="15"/>
      <c r="K164" s="15"/>
      <c r="L164" s="15"/>
      <c r="M164" s="15"/>
    </row>
    <row r="165" spans="2:13" ht="14.25">
      <c r="B165" s="20">
        <v>17.8</v>
      </c>
      <c r="C165" s="15"/>
      <c r="D165" s="15"/>
      <c r="E165" s="15"/>
      <c r="F165" s="15"/>
      <c r="G165" s="15"/>
      <c r="H165" s="15"/>
      <c r="I165" s="15"/>
      <c r="J165" s="15"/>
      <c r="K165" s="15"/>
      <c r="L165" s="15"/>
      <c r="M165" s="15"/>
    </row>
    <row r="166" spans="2:13" ht="14.25">
      <c r="B166" s="20">
        <v>17.9</v>
      </c>
      <c r="C166" s="15"/>
      <c r="D166" s="15"/>
      <c r="E166" s="15"/>
      <c r="F166" s="15"/>
      <c r="G166" s="15"/>
      <c r="H166" s="15"/>
      <c r="I166" s="15"/>
      <c r="J166" s="15"/>
      <c r="K166" s="15"/>
      <c r="L166" s="15"/>
      <c r="M166" s="15"/>
    </row>
    <row r="167" spans="2:13" ht="14.25">
      <c r="B167" s="20">
        <v>18</v>
      </c>
      <c r="C167" s="15"/>
      <c r="D167" s="15"/>
      <c r="E167" s="15"/>
      <c r="F167" s="15"/>
      <c r="G167" s="15"/>
      <c r="H167" s="15"/>
      <c r="I167" s="15"/>
      <c r="J167" s="15"/>
      <c r="K167" s="15"/>
      <c r="L167" s="15"/>
      <c r="M167" s="15"/>
    </row>
    <row r="168" spans="2:13" ht="14.25">
      <c r="B168" s="20">
        <v>18.1</v>
      </c>
      <c r="C168" s="15"/>
      <c r="D168" s="15"/>
      <c r="E168" s="15"/>
      <c r="F168" s="15"/>
      <c r="G168" s="15"/>
      <c r="H168" s="15"/>
      <c r="I168" s="15"/>
      <c r="J168" s="15"/>
      <c r="K168" s="15"/>
      <c r="L168" s="15"/>
      <c r="M168" s="15"/>
    </row>
    <row r="169" spans="2:13" ht="14.25">
      <c r="B169" s="20">
        <v>18.2</v>
      </c>
      <c r="C169" s="15"/>
      <c r="D169" s="15"/>
      <c r="E169" s="15"/>
      <c r="F169" s="15"/>
      <c r="G169" s="15"/>
      <c r="H169" s="15"/>
      <c r="I169" s="15"/>
      <c r="J169" s="15"/>
      <c r="K169" s="15"/>
      <c r="L169" s="15"/>
      <c r="M169" s="15"/>
    </row>
    <row r="170" spans="2:13" ht="14.25">
      <c r="B170" s="20">
        <v>18.3</v>
      </c>
      <c r="C170" s="15"/>
      <c r="D170" s="15"/>
      <c r="E170" s="15"/>
      <c r="F170" s="15"/>
      <c r="G170" s="15"/>
      <c r="H170" s="15"/>
      <c r="I170" s="15"/>
      <c r="J170" s="15"/>
      <c r="K170" s="15"/>
      <c r="L170" s="15"/>
      <c r="M170" s="15"/>
    </row>
    <row r="171" spans="2:13" ht="14.25">
      <c r="B171" s="20">
        <v>18.4</v>
      </c>
      <c r="C171" s="15"/>
      <c r="D171" s="15"/>
      <c r="E171" s="15"/>
      <c r="F171" s="15"/>
      <c r="G171" s="15"/>
      <c r="H171" s="15"/>
      <c r="I171" s="15"/>
      <c r="J171" s="15"/>
      <c r="K171" s="15"/>
      <c r="L171" s="15"/>
      <c r="M171" s="15"/>
    </row>
    <row r="172" spans="2:13" ht="14.25">
      <c r="B172" s="20">
        <v>18.5</v>
      </c>
      <c r="C172" s="15"/>
      <c r="D172" s="15"/>
      <c r="E172" s="15"/>
      <c r="F172" s="15"/>
      <c r="G172" s="15"/>
      <c r="H172" s="15"/>
      <c r="I172" s="15"/>
      <c r="J172" s="15"/>
      <c r="K172" s="15"/>
      <c r="L172" s="15"/>
      <c r="M172" s="15"/>
    </row>
    <row r="173" spans="2:13" ht="14.25">
      <c r="B173" s="20">
        <v>18.6</v>
      </c>
      <c r="C173" s="15"/>
      <c r="D173" s="15"/>
      <c r="E173" s="15"/>
      <c r="F173" s="15"/>
      <c r="G173" s="15"/>
      <c r="H173" s="15"/>
      <c r="I173" s="15"/>
      <c r="J173" s="15"/>
      <c r="K173" s="15"/>
      <c r="L173" s="15"/>
      <c r="M173" s="15"/>
    </row>
    <row r="174" spans="2:13" ht="14.25">
      <c r="B174" s="20">
        <v>18.7</v>
      </c>
      <c r="C174" s="15"/>
      <c r="D174" s="15"/>
      <c r="E174" s="15"/>
      <c r="F174" s="15"/>
      <c r="G174" s="15"/>
      <c r="H174" s="15"/>
      <c r="I174" s="15"/>
      <c r="J174" s="15"/>
      <c r="K174" s="15"/>
      <c r="L174" s="15"/>
      <c r="M174" s="15"/>
    </row>
    <row r="175" spans="2:13" ht="14.25">
      <c r="B175" s="20">
        <v>18.8</v>
      </c>
      <c r="C175" s="15"/>
      <c r="D175" s="15"/>
      <c r="E175" s="15"/>
      <c r="F175" s="15"/>
      <c r="G175" s="15"/>
      <c r="H175" s="15"/>
      <c r="I175" s="15"/>
      <c r="J175" s="15"/>
      <c r="K175" s="15"/>
      <c r="L175" s="15"/>
      <c r="M175" s="15"/>
    </row>
    <row r="176" spans="2:13" ht="14.25">
      <c r="B176" s="20">
        <v>18.9</v>
      </c>
      <c r="C176" s="15"/>
      <c r="D176" s="15"/>
      <c r="E176" s="15"/>
      <c r="F176" s="15"/>
      <c r="G176" s="15"/>
      <c r="H176" s="15"/>
      <c r="I176" s="15"/>
      <c r="J176" s="15"/>
      <c r="K176" s="15"/>
      <c r="L176" s="15"/>
      <c r="M176" s="15"/>
    </row>
    <row r="177" spans="2:13" ht="14.25">
      <c r="B177" s="20">
        <v>19</v>
      </c>
      <c r="C177" s="15"/>
      <c r="D177" s="15"/>
      <c r="E177" s="15"/>
      <c r="F177" s="15"/>
      <c r="G177" s="15"/>
      <c r="H177" s="15"/>
      <c r="I177" s="15"/>
      <c r="J177" s="15"/>
      <c r="K177" s="15"/>
      <c r="L177" s="15"/>
      <c r="M177" s="15"/>
    </row>
    <row r="178" spans="2:13" ht="14.25">
      <c r="B178" s="20">
        <v>19.1</v>
      </c>
      <c r="C178" s="15"/>
      <c r="D178" s="15"/>
      <c r="E178" s="15"/>
      <c r="F178" s="15"/>
      <c r="G178" s="15"/>
      <c r="H178" s="15"/>
      <c r="I178" s="15"/>
      <c r="J178" s="15"/>
      <c r="K178" s="15"/>
      <c r="L178" s="15"/>
      <c r="M178" s="15"/>
    </row>
    <row r="179" spans="2:13" ht="14.25">
      <c r="B179" s="20">
        <v>19.2</v>
      </c>
      <c r="C179" s="15"/>
      <c r="D179" s="15"/>
      <c r="E179" s="15"/>
      <c r="F179" s="15"/>
      <c r="G179" s="15"/>
      <c r="H179" s="15"/>
      <c r="I179" s="15"/>
      <c r="J179" s="15"/>
      <c r="K179" s="15"/>
      <c r="L179" s="15"/>
      <c r="M179" s="15"/>
    </row>
    <row r="180" spans="2:13" ht="14.25">
      <c r="B180" s="20">
        <v>19.3</v>
      </c>
      <c r="C180" s="15"/>
      <c r="D180" s="15"/>
      <c r="E180" s="15"/>
      <c r="F180" s="15"/>
      <c r="G180" s="15"/>
      <c r="H180" s="15"/>
      <c r="I180" s="15"/>
      <c r="J180" s="15"/>
      <c r="K180" s="15"/>
      <c r="L180" s="15"/>
      <c r="M180" s="15"/>
    </row>
    <row r="181" spans="2:13" ht="14.25">
      <c r="B181" s="20">
        <v>19.4</v>
      </c>
      <c r="C181" s="15"/>
      <c r="D181" s="15"/>
      <c r="E181" s="15"/>
      <c r="F181" s="15"/>
      <c r="G181" s="15"/>
      <c r="H181" s="15"/>
      <c r="I181" s="15"/>
      <c r="J181" s="15"/>
      <c r="K181" s="15"/>
      <c r="L181" s="15"/>
      <c r="M181" s="15"/>
    </row>
    <row r="182" spans="2:13" ht="14.25">
      <c r="B182" s="20">
        <v>19.5</v>
      </c>
      <c r="C182" s="15"/>
      <c r="D182" s="15"/>
      <c r="E182" s="15"/>
      <c r="F182" s="15"/>
      <c r="G182" s="15"/>
      <c r="H182" s="15"/>
      <c r="I182" s="15"/>
      <c r="J182" s="15"/>
      <c r="K182" s="15"/>
      <c r="L182" s="15"/>
      <c r="M182" s="15"/>
    </row>
    <row r="183" spans="2:13" ht="14.25">
      <c r="B183" s="20">
        <v>19.6</v>
      </c>
      <c r="C183" s="15"/>
      <c r="D183" s="15"/>
      <c r="E183" s="15"/>
      <c r="F183" s="15"/>
      <c r="G183" s="15"/>
      <c r="H183" s="15"/>
      <c r="I183" s="15"/>
      <c r="J183" s="15"/>
      <c r="K183" s="15"/>
      <c r="L183" s="15"/>
      <c r="M183" s="15"/>
    </row>
    <row r="184" spans="2:13" ht="14.25">
      <c r="B184" s="20">
        <v>19.7</v>
      </c>
      <c r="C184" s="15"/>
      <c r="D184" s="15"/>
      <c r="E184" s="15"/>
      <c r="F184" s="15"/>
      <c r="G184" s="15"/>
      <c r="H184" s="15"/>
      <c r="I184" s="15"/>
      <c r="J184" s="15"/>
      <c r="K184" s="15"/>
      <c r="L184" s="15"/>
      <c r="M184" s="15"/>
    </row>
    <row r="185" spans="2:13" ht="14.25">
      <c r="B185" s="20">
        <v>19.8</v>
      </c>
      <c r="C185" s="15"/>
      <c r="D185" s="15"/>
      <c r="E185" s="15"/>
      <c r="F185" s="15"/>
      <c r="G185" s="15"/>
      <c r="H185" s="15"/>
      <c r="I185" s="15"/>
      <c r="J185" s="15"/>
      <c r="K185" s="15"/>
      <c r="L185" s="15"/>
      <c r="M185" s="15"/>
    </row>
    <row r="186" spans="2:13" ht="14.25">
      <c r="B186" s="20">
        <v>19.9</v>
      </c>
      <c r="C186" s="15"/>
      <c r="D186" s="15"/>
      <c r="E186" s="15"/>
      <c r="F186" s="15"/>
      <c r="G186" s="15"/>
      <c r="H186" s="15"/>
      <c r="I186" s="15"/>
      <c r="J186" s="15"/>
      <c r="K186" s="15"/>
      <c r="L186" s="15"/>
      <c r="M186" s="15"/>
    </row>
    <row r="187" spans="2:13" ht="14.25">
      <c r="B187" s="20">
        <v>20</v>
      </c>
      <c r="C187" s="15"/>
      <c r="D187" s="15"/>
      <c r="E187" s="15"/>
      <c r="F187" s="15"/>
      <c r="G187" s="15"/>
      <c r="H187" s="15"/>
      <c r="I187" s="15"/>
      <c r="J187" s="15"/>
      <c r="K187" s="15"/>
      <c r="L187" s="15"/>
      <c r="M187" s="15"/>
    </row>
    <row r="188" spans="2:13" ht="14.25">
      <c r="B188" s="20">
        <v>20.1</v>
      </c>
      <c r="C188" s="15"/>
      <c r="D188" s="15"/>
      <c r="E188" s="15"/>
      <c r="F188" s="15"/>
      <c r="G188" s="15"/>
      <c r="H188" s="15"/>
      <c r="I188" s="15"/>
      <c r="J188" s="15"/>
      <c r="K188" s="15"/>
      <c r="L188" s="15"/>
      <c r="M188" s="15"/>
    </row>
    <row r="189" spans="2:13" ht="14.25">
      <c r="B189" s="20">
        <v>20.2</v>
      </c>
      <c r="C189" s="15"/>
      <c r="D189" s="15"/>
      <c r="E189" s="15"/>
      <c r="F189" s="15"/>
      <c r="G189" s="15"/>
      <c r="H189" s="15"/>
      <c r="I189" s="15"/>
      <c r="J189" s="15"/>
      <c r="K189" s="15"/>
      <c r="L189" s="15"/>
      <c r="M189" s="15"/>
    </row>
    <row r="190" spans="2:13" ht="14.25">
      <c r="B190" s="20">
        <v>20.3</v>
      </c>
      <c r="C190" s="15"/>
      <c r="D190" s="15"/>
      <c r="E190" s="15"/>
      <c r="F190" s="15"/>
      <c r="G190" s="15"/>
      <c r="H190" s="15"/>
      <c r="I190" s="15"/>
      <c r="J190" s="15"/>
      <c r="K190" s="15"/>
      <c r="L190" s="15"/>
      <c r="M190" s="15"/>
    </row>
    <row r="191" spans="2:13" ht="14.25">
      <c r="B191" s="20">
        <v>20.4</v>
      </c>
      <c r="C191" s="15"/>
      <c r="D191" s="15"/>
      <c r="E191" s="15"/>
      <c r="F191" s="15"/>
      <c r="G191" s="15"/>
      <c r="H191" s="15"/>
      <c r="I191" s="15"/>
      <c r="J191" s="15"/>
      <c r="K191" s="15"/>
      <c r="L191" s="15"/>
      <c r="M191" s="15"/>
    </row>
    <row r="192" spans="2:13" ht="14.25">
      <c r="B192" s="20">
        <v>20.5</v>
      </c>
      <c r="C192" s="15"/>
      <c r="D192" s="15"/>
      <c r="E192" s="15"/>
      <c r="F192" s="15"/>
      <c r="G192" s="15"/>
      <c r="H192" s="15"/>
      <c r="I192" s="15"/>
      <c r="J192" s="15"/>
      <c r="K192" s="15"/>
      <c r="L192" s="15"/>
      <c r="M192" s="15"/>
    </row>
    <row r="193" spans="2:13" ht="14.25">
      <c r="B193" s="20">
        <v>20.6</v>
      </c>
      <c r="C193" s="15"/>
      <c r="D193" s="15"/>
      <c r="E193" s="15"/>
      <c r="F193" s="15"/>
      <c r="G193" s="15"/>
      <c r="H193" s="15"/>
      <c r="I193" s="15"/>
      <c r="J193" s="15"/>
      <c r="K193" s="15"/>
      <c r="L193" s="15"/>
      <c r="M193" s="15"/>
    </row>
    <row r="194" spans="2:13" ht="14.25">
      <c r="B194" s="20">
        <v>20.7</v>
      </c>
      <c r="C194" s="15"/>
      <c r="D194" s="15"/>
      <c r="E194" s="15"/>
      <c r="F194" s="15"/>
      <c r="G194" s="15"/>
      <c r="H194" s="15"/>
      <c r="I194" s="15"/>
      <c r="J194" s="15"/>
      <c r="K194" s="15"/>
      <c r="L194" s="15"/>
      <c r="M194" s="15"/>
    </row>
    <row r="195" spans="2:13" ht="14.25">
      <c r="B195" s="20">
        <v>20.8</v>
      </c>
      <c r="C195" s="15"/>
      <c r="D195" s="15"/>
      <c r="E195" s="15"/>
      <c r="F195" s="15"/>
      <c r="G195" s="15"/>
      <c r="H195" s="15"/>
      <c r="I195" s="15"/>
      <c r="J195" s="15"/>
      <c r="K195" s="15"/>
      <c r="L195" s="15"/>
      <c r="M195" s="15"/>
    </row>
    <row r="196" spans="2:13" ht="14.25">
      <c r="B196" s="20">
        <v>20.9</v>
      </c>
      <c r="C196" s="15"/>
      <c r="D196" s="15"/>
      <c r="E196" s="15"/>
      <c r="F196" s="15"/>
      <c r="G196" s="15"/>
      <c r="H196" s="15"/>
      <c r="I196" s="15"/>
      <c r="J196" s="15"/>
      <c r="K196" s="15"/>
      <c r="L196" s="15"/>
      <c r="M196" s="15"/>
    </row>
    <row r="197" spans="2:13" ht="14.25">
      <c r="B197" s="20">
        <v>21</v>
      </c>
      <c r="C197" s="15"/>
      <c r="D197" s="15"/>
      <c r="E197" s="15"/>
      <c r="F197" s="15"/>
      <c r="G197" s="15"/>
      <c r="H197" s="15"/>
      <c r="I197" s="15"/>
      <c r="J197" s="15"/>
      <c r="K197" s="15"/>
      <c r="L197" s="15"/>
      <c r="M197" s="15"/>
    </row>
    <row r="198" spans="2:13" ht="14.25">
      <c r="B198" s="20">
        <v>21.1</v>
      </c>
      <c r="C198" s="15"/>
      <c r="D198" s="15"/>
      <c r="E198" s="15"/>
      <c r="F198" s="15"/>
      <c r="G198" s="15"/>
      <c r="H198" s="15"/>
      <c r="I198" s="15"/>
      <c r="J198" s="15"/>
      <c r="K198" s="15"/>
      <c r="L198" s="15"/>
      <c r="M198" s="15"/>
    </row>
    <row r="199" spans="2:13" ht="14.25">
      <c r="B199" s="20">
        <v>21.2</v>
      </c>
      <c r="C199" s="15"/>
      <c r="D199" s="15"/>
      <c r="E199" s="15"/>
      <c r="F199" s="15"/>
      <c r="G199" s="15"/>
      <c r="H199" s="15"/>
      <c r="I199" s="15"/>
      <c r="J199" s="15"/>
      <c r="K199" s="15"/>
      <c r="L199" s="15"/>
      <c r="M199" s="15"/>
    </row>
    <row r="200" spans="2:13" ht="14.25">
      <c r="B200" s="20">
        <v>21.3</v>
      </c>
      <c r="C200" s="15"/>
      <c r="D200" s="15"/>
      <c r="E200" s="15"/>
      <c r="F200" s="15"/>
      <c r="G200" s="15"/>
      <c r="H200" s="15"/>
      <c r="I200" s="15"/>
      <c r="J200" s="15"/>
      <c r="K200" s="15"/>
      <c r="L200" s="15"/>
      <c r="M200" s="15"/>
    </row>
    <row r="201" spans="2:13" ht="14.25">
      <c r="B201" s="20">
        <v>21.4</v>
      </c>
      <c r="C201" s="15"/>
      <c r="D201" s="15"/>
      <c r="E201" s="15"/>
      <c r="F201" s="15"/>
      <c r="G201" s="15"/>
      <c r="H201" s="15"/>
      <c r="I201" s="15"/>
      <c r="J201" s="15"/>
      <c r="K201" s="15"/>
      <c r="L201" s="15"/>
      <c r="M201" s="15"/>
    </row>
    <row r="202" spans="2:13" ht="14.25">
      <c r="B202" s="20">
        <v>21.5</v>
      </c>
      <c r="C202" s="15"/>
      <c r="D202" s="15"/>
      <c r="E202" s="15"/>
      <c r="F202" s="15"/>
      <c r="G202" s="15"/>
      <c r="H202" s="15"/>
      <c r="I202" s="15"/>
      <c r="J202" s="15"/>
      <c r="K202" s="15"/>
      <c r="L202" s="15"/>
      <c r="M202" s="15"/>
    </row>
    <row r="203" spans="2:13" ht="14.25">
      <c r="B203" s="20">
        <v>21.6</v>
      </c>
      <c r="C203" s="15"/>
      <c r="D203" s="15"/>
      <c r="E203" s="15"/>
      <c r="F203" s="15"/>
      <c r="G203" s="15"/>
      <c r="H203" s="15"/>
      <c r="I203" s="15"/>
      <c r="J203" s="15"/>
      <c r="K203" s="15"/>
      <c r="L203" s="15"/>
      <c r="M203" s="15"/>
    </row>
    <row r="204" spans="2:13" ht="14.25">
      <c r="B204" s="20">
        <v>21.7</v>
      </c>
      <c r="C204" s="15"/>
      <c r="D204" s="15"/>
      <c r="E204" s="15"/>
      <c r="F204" s="15"/>
      <c r="G204" s="15"/>
      <c r="H204" s="15"/>
      <c r="I204" s="15"/>
      <c r="J204" s="15"/>
      <c r="K204" s="15"/>
      <c r="L204" s="15"/>
      <c r="M204" s="15"/>
    </row>
    <row r="205" spans="2:13" ht="14.25">
      <c r="B205" s="20">
        <v>21.8</v>
      </c>
      <c r="C205" s="15"/>
      <c r="D205" s="15"/>
      <c r="E205" s="15"/>
      <c r="F205" s="15"/>
      <c r="G205" s="15"/>
      <c r="H205" s="15"/>
      <c r="I205" s="15"/>
      <c r="J205" s="15"/>
      <c r="K205" s="15"/>
      <c r="L205" s="15"/>
      <c r="M205" s="15"/>
    </row>
    <row r="206" spans="2:13" ht="14.25">
      <c r="B206" s="20">
        <v>21.9</v>
      </c>
      <c r="C206" s="15"/>
      <c r="D206" s="15"/>
      <c r="E206" s="15"/>
      <c r="F206" s="15"/>
      <c r="G206" s="15"/>
      <c r="H206" s="15"/>
      <c r="I206" s="15"/>
      <c r="J206" s="15"/>
      <c r="K206" s="15"/>
      <c r="L206" s="15"/>
      <c r="M206" s="15"/>
    </row>
    <row r="207" spans="2:13" ht="14.25">
      <c r="B207" s="20">
        <v>22</v>
      </c>
      <c r="C207" s="15"/>
      <c r="D207" s="15"/>
      <c r="E207" s="15"/>
      <c r="F207" s="15"/>
      <c r="G207" s="15"/>
      <c r="H207" s="15"/>
      <c r="I207" s="15"/>
      <c r="J207" s="15"/>
      <c r="K207" s="15"/>
      <c r="L207" s="15"/>
      <c r="M207" s="15"/>
    </row>
    <row r="208" spans="2:13" ht="14.25">
      <c r="B208" s="20">
        <v>22.1</v>
      </c>
      <c r="C208" s="15"/>
      <c r="D208" s="15"/>
      <c r="E208" s="15"/>
      <c r="F208" s="15"/>
      <c r="G208" s="15"/>
      <c r="H208" s="15"/>
      <c r="I208" s="15"/>
      <c r="J208" s="15"/>
      <c r="K208" s="15"/>
      <c r="L208" s="15"/>
      <c r="M208" s="15"/>
    </row>
    <row r="209" spans="2:13" ht="14.25">
      <c r="B209" s="20">
        <v>22.2</v>
      </c>
      <c r="C209" s="15"/>
      <c r="D209" s="15"/>
      <c r="E209" s="15"/>
      <c r="F209" s="15"/>
      <c r="G209" s="15"/>
      <c r="H209" s="15"/>
      <c r="I209" s="15"/>
      <c r="J209" s="15"/>
      <c r="K209" s="15"/>
      <c r="L209" s="15"/>
      <c r="M209" s="15"/>
    </row>
    <row r="210" spans="2:13" ht="14.25">
      <c r="B210" s="20">
        <v>22.3</v>
      </c>
      <c r="C210" s="15"/>
      <c r="D210" s="15"/>
      <c r="E210" s="15"/>
      <c r="F210" s="15"/>
      <c r="G210" s="15"/>
      <c r="H210" s="15"/>
      <c r="I210" s="15"/>
      <c r="J210" s="15"/>
      <c r="K210" s="15"/>
      <c r="L210" s="15"/>
      <c r="M210" s="15"/>
    </row>
    <row r="211" spans="2:13" ht="14.25">
      <c r="B211" s="20">
        <v>22.4</v>
      </c>
      <c r="C211" s="15"/>
      <c r="D211" s="15"/>
      <c r="E211" s="15"/>
      <c r="F211" s="15"/>
      <c r="G211" s="15"/>
      <c r="H211" s="15"/>
      <c r="I211" s="15"/>
      <c r="J211" s="15"/>
      <c r="K211" s="15"/>
      <c r="L211" s="15"/>
      <c r="M211" s="15"/>
    </row>
    <row r="212" spans="2:13" ht="14.25">
      <c r="B212" s="20">
        <v>22.5</v>
      </c>
      <c r="C212" s="15"/>
      <c r="D212" s="15"/>
      <c r="E212" s="15"/>
      <c r="F212" s="15"/>
      <c r="G212" s="15"/>
      <c r="H212" s="15"/>
      <c r="I212" s="15"/>
      <c r="J212" s="15"/>
      <c r="K212" s="15"/>
      <c r="L212" s="15"/>
      <c r="M212" s="15"/>
    </row>
    <row r="213" spans="2:13" ht="14.25">
      <c r="B213" s="20">
        <v>22.6</v>
      </c>
      <c r="C213" s="15"/>
      <c r="D213" s="15"/>
      <c r="E213" s="15"/>
      <c r="F213" s="15"/>
      <c r="G213" s="15"/>
      <c r="H213" s="15"/>
      <c r="I213" s="15"/>
      <c r="J213" s="15"/>
      <c r="K213" s="15"/>
      <c r="L213" s="15"/>
      <c r="M213" s="15"/>
    </row>
    <row r="214" spans="2:13" ht="14.25">
      <c r="B214" s="20">
        <v>22.7</v>
      </c>
      <c r="C214" s="15"/>
      <c r="D214" s="15"/>
      <c r="E214" s="15"/>
      <c r="F214" s="15"/>
      <c r="G214" s="15"/>
      <c r="H214" s="15"/>
      <c r="I214" s="15"/>
      <c r="J214" s="15"/>
      <c r="K214" s="15"/>
      <c r="L214" s="15"/>
      <c r="M214" s="15"/>
    </row>
    <row r="215" spans="2:13" ht="14.25">
      <c r="B215" s="20">
        <v>22.8</v>
      </c>
      <c r="C215" s="15"/>
      <c r="D215" s="15"/>
      <c r="E215" s="15"/>
      <c r="F215" s="15"/>
      <c r="G215" s="15"/>
      <c r="H215" s="15"/>
      <c r="I215" s="15"/>
      <c r="J215" s="15"/>
      <c r="K215" s="15"/>
      <c r="L215" s="15"/>
      <c r="M215" s="15"/>
    </row>
    <row r="216" spans="2:13" ht="14.25">
      <c r="B216" s="20">
        <v>22.9</v>
      </c>
      <c r="C216" s="15"/>
      <c r="D216" s="15"/>
      <c r="E216" s="15"/>
      <c r="F216" s="15"/>
      <c r="G216" s="15"/>
      <c r="H216" s="15"/>
      <c r="I216" s="15"/>
      <c r="J216" s="15"/>
      <c r="K216" s="15"/>
      <c r="L216" s="15"/>
      <c r="M216" s="15"/>
    </row>
    <row r="217" spans="2:13" ht="14.25">
      <c r="B217" s="20">
        <v>23</v>
      </c>
      <c r="C217" s="15"/>
      <c r="D217" s="15"/>
      <c r="E217" s="15"/>
      <c r="F217" s="15"/>
      <c r="G217" s="15"/>
      <c r="H217" s="15"/>
      <c r="I217" s="15"/>
      <c r="J217" s="15"/>
      <c r="K217" s="15"/>
      <c r="L217" s="15"/>
      <c r="M217" s="15"/>
    </row>
    <row r="218" spans="2:13" ht="14.25">
      <c r="B218" s="20">
        <v>23.1</v>
      </c>
      <c r="C218" s="15"/>
      <c r="D218" s="15"/>
      <c r="E218" s="15"/>
      <c r="F218" s="15"/>
      <c r="G218" s="15"/>
      <c r="H218" s="15"/>
      <c r="I218" s="15"/>
      <c r="J218" s="15"/>
      <c r="K218" s="15"/>
      <c r="L218" s="15"/>
      <c r="M218" s="15"/>
    </row>
    <row r="219" spans="2:13" ht="14.25">
      <c r="B219" s="20">
        <v>23.2</v>
      </c>
      <c r="C219" s="15"/>
      <c r="D219" s="15"/>
      <c r="E219" s="15"/>
      <c r="F219" s="15"/>
      <c r="G219" s="15"/>
      <c r="H219" s="15"/>
      <c r="I219" s="15"/>
      <c r="J219" s="15"/>
      <c r="K219" s="15"/>
      <c r="L219" s="15"/>
      <c r="M219" s="15"/>
    </row>
    <row r="220" spans="2:13" ht="14.25">
      <c r="B220" s="20">
        <v>23.3</v>
      </c>
      <c r="C220" s="15"/>
      <c r="D220" s="15"/>
      <c r="E220" s="15"/>
      <c r="F220" s="15"/>
      <c r="G220" s="15"/>
      <c r="H220" s="15"/>
      <c r="I220" s="15"/>
      <c r="J220" s="15"/>
      <c r="K220" s="15"/>
      <c r="L220" s="15"/>
      <c r="M220" s="15"/>
    </row>
    <row r="221" spans="2:13" ht="14.25">
      <c r="B221" s="20">
        <v>23.4</v>
      </c>
      <c r="C221" s="15"/>
      <c r="D221" s="15"/>
      <c r="E221" s="15"/>
      <c r="F221" s="15"/>
      <c r="G221" s="15"/>
      <c r="H221" s="15"/>
      <c r="I221" s="15"/>
      <c r="J221" s="15"/>
      <c r="K221" s="15"/>
      <c r="L221" s="15"/>
      <c r="M221" s="15"/>
    </row>
    <row r="222" spans="2:13" ht="14.25">
      <c r="B222" s="20">
        <v>23.5</v>
      </c>
      <c r="C222" s="15"/>
      <c r="D222" s="15"/>
      <c r="E222" s="15"/>
      <c r="F222" s="15"/>
      <c r="G222" s="15"/>
      <c r="H222" s="15"/>
      <c r="I222" s="15"/>
      <c r="J222" s="15"/>
      <c r="K222" s="15"/>
      <c r="L222" s="15"/>
      <c r="M222" s="15"/>
    </row>
    <row r="223" spans="2:13" ht="14.25">
      <c r="B223" s="20">
        <v>23.6</v>
      </c>
      <c r="C223" s="15"/>
      <c r="D223" s="15"/>
      <c r="E223" s="15"/>
      <c r="F223" s="15"/>
      <c r="G223" s="15"/>
      <c r="H223" s="15"/>
      <c r="I223" s="15"/>
      <c r="J223" s="15"/>
      <c r="K223" s="15"/>
      <c r="L223" s="15"/>
      <c r="M223" s="15"/>
    </row>
    <row r="224" spans="2:13" ht="14.25">
      <c r="B224" s="20">
        <v>23.7</v>
      </c>
      <c r="C224" s="15"/>
      <c r="D224" s="15"/>
      <c r="E224" s="15"/>
      <c r="F224" s="15"/>
      <c r="G224" s="15"/>
      <c r="H224" s="15"/>
      <c r="I224" s="15"/>
      <c r="J224" s="15"/>
      <c r="K224" s="15"/>
      <c r="L224" s="15"/>
      <c r="M224" s="15"/>
    </row>
    <row r="225" spans="2:13" ht="14.25">
      <c r="B225" s="20">
        <v>23.8</v>
      </c>
      <c r="C225" s="15"/>
      <c r="D225" s="15"/>
      <c r="E225" s="15"/>
      <c r="F225" s="15"/>
      <c r="G225" s="15"/>
      <c r="H225" s="15"/>
      <c r="I225" s="15"/>
      <c r="J225" s="15"/>
      <c r="K225" s="15"/>
      <c r="L225" s="15"/>
      <c r="M225" s="15"/>
    </row>
    <row r="226" spans="2:13" ht="14.25">
      <c r="B226" s="20">
        <v>23.9</v>
      </c>
      <c r="C226" s="15"/>
      <c r="D226" s="15"/>
      <c r="E226" s="15"/>
      <c r="F226" s="15"/>
      <c r="G226" s="15"/>
      <c r="H226" s="15"/>
      <c r="I226" s="15"/>
      <c r="J226" s="15"/>
      <c r="K226" s="15"/>
      <c r="L226" s="15"/>
      <c r="M226" s="15"/>
    </row>
    <row r="227" spans="2:13" ht="14.25">
      <c r="B227" s="20">
        <v>24</v>
      </c>
      <c r="C227" s="15"/>
      <c r="D227" s="15"/>
      <c r="E227" s="15"/>
      <c r="F227" s="15"/>
      <c r="G227" s="15"/>
      <c r="H227" s="15"/>
      <c r="I227" s="15"/>
      <c r="J227" s="15"/>
      <c r="K227" s="15"/>
      <c r="L227" s="15"/>
      <c r="M227" s="15"/>
    </row>
    <row r="228" spans="2:13" ht="14.25">
      <c r="B228" s="20">
        <v>24.1</v>
      </c>
      <c r="C228" s="15"/>
      <c r="D228" s="15"/>
      <c r="E228" s="15"/>
      <c r="F228" s="15"/>
      <c r="G228" s="15"/>
      <c r="H228" s="15"/>
      <c r="I228" s="15"/>
      <c r="J228" s="15"/>
      <c r="K228" s="15"/>
      <c r="L228" s="15"/>
      <c r="M228" s="15"/>
    </row>
    <row r="229" spans="2:13" ht="14.25">
      <c r="B229" s="20">
        <v>24.2</v>
      </c>
      <c r="C229" s="15"/>
      <c r="D229" s="15"/>
      <c r="E229" s="15"/>
      <c r="F229" s="15"/>
      <c r="G229" s="15"/>
      <c r="H229" s="15"/>
      <c r="I229" s="15"/>
      <c r="J229" s="15"/>
      <c r="K229" s="15"/>
      <c r="L229" s="15"/>
      <c r="M229" s="15"/>
    </row>
    <row r="230" spans="2:13" ht="14.25">
      <c r="B230" s="20">
        <v>24.3</v>
      </c>
      <c r="C230" s="15"/>
      <c r="D230" s="15"/>
      <c r="E230" s="15"/>
      <c r="F230" s="15"/>
      <c r="G230" s="15"/>
      <c r="H230" s="15"/>
      <c r="I230" s="15"/>
      <c r="J230" s="15"/>
      <c r="K230" s="15"/>
      <c r="L230" s="15"/>
      <c r="M230" s="15"/>
    </row>
    <row r="231" spans="2:13" ht="14.25">
      <c r="B231" s="20">
        <v>24.4</v>
      </c>
      <c r="C231" s="15"/>
      <c r="D231" s="15"/>
      <c r="E231" s="15"/>
      <c r="F231" s="15"/>
      <c r="G231" s="15"/>
      <c r="H231" s="15"/>
      <c r="I231" s="15"/>
      <c r="J231" s="15"/>
      <c r="K231" s="15"/>
      <c r="L231" s="15"/>
      <c r="M231" s="15"/>
    </row>
    <row r="232" spans="2:13" ht="14.25">
      <c r="B232" s="20">
        <v>24.5</v>
      </c>
      <c r="C232" s="15"/>
      <c r="D232" s="15"/>
      <c r="E232" s="15"/>
      <c r="F232" s="15"/>
      <c r="G232" s="15"/>
      <c r="H232" s="15"/>
      <c r="I232" s="15"/>
      <c r="J232" s="15"/>
      <c r="K232" s="15"/>
      <c r="L232" s="15"/>
      <c r="M232" s="15"/>
    </row>
    <row r="233" spans="2:13" ht="14.25">
      <c r="B233" s="20">
        <v>24.6</v>
      </c>
      <c r="C233" s="15"/>
      <c r="D233" s="15"/>
      <c r="E233" s="15"/>
      <c r="F233" s="15"/>
      <c r="G233" s="15"/>
      <c r="H233" s="15"/>
      <c r="I233" s="15"/>
      <c r="J233" s="15"/>
      <c r="K233" s="15"/>
      <c r="L233" s="15"/>
      <c r="M233" s="15"/>
    </row>
    <row r="234" spans="2:13" ht="14.25">
      <c r="B234" s="20">
        <v>24.7</v>
      </c>
      <c r="C234" s="15"/>
      <c r="D234" s="15"/>
      <c r="E234" s="15"/>
      <c r="F234" s="15"/>
      <c r="G234" s="15"/>
      <c r="H234" s="15"/>
      <c r="I234" s="15"/>
      <c r="J234" s="15"/>
      <c r="K234" s="15"/>
      <c r="L234" s="15"/>
      <c r="M234" s="15"/>
    </row>
    <row r="235" spans="2:13" ht="14.25">
      <c r="B235" s="20">
        <v>24.8</v>
      </c>
      <c r="C235" s="15"/>
      <c r="D235" s="15"/>
      <c r="E235" s="15"/>
      <c r="F235" s="15"/>
      <c r="G235" s="15"/>
      <c r="H235" s="15"/>
      <c r="I235" s="15"/>
      <c r="J235" s="15"/>
      <c r="K235" s="15"/>
      <c r="L235" s="15"/>
      <c r="M235" s="15"/>
    </row>
    <row r="236" spans="2:13" ht="14.25">
      <c r="B236" s="20">
        <v>24.9</v>
      </c>
      <c r="C236" s="15"/>
      <c r="D236" s="15"/>
      <c r="E236" s="15"/>
      <c r="F236" s="15"/>
      <c r="G236" s="15"/>
      <c r="H236" s="15"/>
      <c r="I236" s="15"/>
      <c r="J236" s="15"/>
      <c r="K236" s="15"/>
      <c r="L236" s="15"/>
      <c r="M236" s="15"/>
    </row>
    <row r="237" spans="2:13" ht="14.25">
      <c r="B237" s="20">
        <v>25</v>
      </c>
      <c r="C237" s="15"/>
      <c r="D237" s="15"/>
      <c r="E237" s="15"/>
      <c r="F237" s="15"/>
      <c r="G237" s="15"/>
      <c r="H237" s="15"/>
      <c r="I237" s="15"/>
      <c r="J237" s="15"/>
      <c r="K237" s="15"/>
      <c r="L237" s="15"/>
      <c r="M237" s="15"/>
    </row>
    <row r="238" spans="2:13" ht="14.25">
      <c r="B238" s="20">
        <v>25.1</v>
      </c>
      <c r="C238" s="15"/>
      <c r="D238" s="15"/>
      <c r="E238" s="15"/>
      <c r="F238" s="15"/>
      <c r="G238" s="15"/>
      <c r="H238" s="15"/>
      <c r="I238" s="15"/>
      <c r="J238" s="15"/>
      <c r="K238" s="15"/>
      <c r="L238" s="15"/>
      <c r="M238" s="15"/>
    </row>
    <row r="239" spans="2:13" ht="14.25">
      <c r="B239" s="20">
        <v>25.2</v>
      </c>
      <c r="C239" s="15"/>
      <c r="D239" s="15"/>
      <c r="E239" s="15"/>
      <c r="F239" s="15"/>
      <c r="G239" s="15"/>
      <c r="H239" s="15"/>
      <c r="I239" s="15"/>
      <c r="J239" s="15"/>
      <c r="K239" s="15"/>
      <c r="L239" s="15"/>
      <c r="M239" s="15"/>
    </row>
    <row r="240" spans="2:13" ht="14.25">
      <c r="B240" s="20">
        <v>25.3</v>
      </c>
      <c r="C240" s="15"/>
      <c r="D240" s="15"/>
      <c r="E240" s="15"/>
      <c r="F240" s="15"/>
      <c r="G240" s="15"/>
      <c r="H240" s="15"/>
      <c r="I240" s="15"/>
      <c r="J240" s="15"/>
      <c r="K240" s="15"/>
      <c r="L240" s="15"/>
      <c r="M240" s="15"/>
    </row>
    <row r="241" spans="2:13" ht="14.25">
      <c r="B241" s="20">
        <v>25.4</v>
      </c>
      <c r="C241" s="15"/>
      <c r="D241" s="15"/>
      <c r="E241" s="15"/>
      <c r="F241" s="15"/>
      <c r="G241" s="15"/>
      <c r="H241" s="15"/>
      <c r="I241" s="15"/>
      <c r="J241" s="15"/>
      <c r="K241" s="15"/>
      <c r="L241" s="15"/>
      <c r="M241" s="15"/>
    </row>
    <row r="242" spans="2:13" ht="14.25">
      <c r="B242" s="20">
        <v>25.5</v>
      </c>
      <c r="C242" s="15"/>
      <c r="D242" s="15"/>
      <c r="E242" s="15"/>
      <c r="F242" s="15"/>
      <c r="G242" s="15"/>
      <c r="H242" s="15"/>
      <c r="I242" s="15"/>
      <c r="J242" s="15"/>
      <c r="K242" s="15"/>
      <c r="L242" s="15"/>
      <c r="M242" s="15"/>
    </row>
    <row r="243" spans="2:13" ht="14.25">
      <c r="B243" s="20">
        <v>25.6</v>
      </c>
      <c r="C243" s="15"/>
      <c r="D243" s="15"/>
      <c r="E243" s="15"/>
      <c r="F243" s="15"/>
      <c r="G243" s="15"/>
      <c r="H243" s="15"/>
      <c r="I243" s="15"/>
      <c r="J243" s="15"/>
      <c r="K243" s="15"/>
      <c r="L243" s="15"/>
      <c r="M243" s="15"/>
    </row>
    <row r="244" spans="2:13" ht="14.25">
      <c r="B244" s="20">
        <v>25.7</v>
      </c>
      <c r="C244" s="15"/>
      <c r="D244" s="15"/>
      <c r="E244" s="15"/>
      <c r="F244" s="15"/>
      <c r="G244" s="15"/>
      <c r="H244" s="15"/>
      <c r="I244" s="15"/>
      <c r="J244" s="15"/>
      <c r="K244" s="15"/>
      <c r="L244" s="15"/>
      <c r="M244" s="15"/>
    </row>
    <row r="245" spans="2:13" ht="14.25">
      <c r="B245" s="20">
        <v>25.8</v>
      </c>
      <c r="C245" s="15"/>
      <c r="D245" s="15"/>
      <c r="E245" s="15"/>
      <c r="F245" s="15"/>
      <c r="G245" s="15"/>
      <c r="H245" s="15"/>
      <c r="I245" s="15"/>
      <c r="J245" s="15"/>
      <c r="K245" s="15"/>
      <c r="L245" s="15"/>
      <c r="M245" s="15"/>
    </row>
    <row r="246" spans="2:13" ht="14.25">
      <c r="B246" s="20">
        <v>25.9</v>
      </c>
      <c r="C246" s="15"/>
      <c r="D246" s="15"/>
      <c r="E246" s="15"/>
      <c r="F246" s="15"/>
      <c r="G246" s="15"/>
      <c r="H246" s="15"/>
      <c r="I246" s="15"/>
      <c r="J246" s="15"/>
      <c r="K246" s="15"/>
      <c r="L246" s="15"/>
      <c r="M246" s="15"/>
    </row>
    <row r="247" spans="2:13" ht="14.25">
      <c r="B247" s="20">
        <v>26</v>
      </c>
      <c r="C247" s="15"/>
      <c r="D247" s="15"/>
      <c r="E247" s="15"/>
      <c r="F247" s="15"/>
      <c r="G247" s="15"/>
      <c r="H247" s="15"/>
      <c r="I247" s="15"/>
      <c r="J247" s="15"/>
      <c r="K247" s="15"/>
      <c r="L247" s="15"/>
      <c r="M247" s="15"/>
    </row>
    <row r="248" spans="2:13" ht="14.25">
      <c r="B248" s="20">
        <v>26.1</v>
      </c>
      <c r="C248" s="15"/>
      <c r="D248" s="15"/>
      <c r="E248" s="15"/>
      <c r="F248" s="15"/>
      <c r="G248" s="15"/>
      <c r="H248" s="15"/>
      <c r="I248" s="15"/>
      <c r="J248" s="15"/>
      <c r="K248" s="15"/>
      <c r="L248" s="15"/>
      <c r="M248" s="15"/>
    </row>
    <row r="249" spans="2:13" ht="14.25">
      <c r="B249" s="20">
        <v>26.2</v>
      </c>
      <c r="C249" s="15"/>
      <c r="D249" s="15"/>
      <c r="E249" s="15"/>
      <c r="F249" s="15"/>
      <c r="G249" s="15"/>
      <c r="H249" s="15"/>
      <c r="I249" s="15"/>
      <c r="J249" s="15"/>
      <c r="K249" s="15"/>
      <c r="L249" s="15"/>
      <c r="M249" s="15"/>
    </row>
    <row r="250" spans="2:13" ht="14.25">
      <c r="B250" s="20">
        <v>26.3</v>
      </c>
      <c r="C250" s="15"/>
      <c r="D250" s="15"/>
      <c r="E250" s="15"/>
      <c r="F250" s="15"/>
      <c r="G250" s="15"/>
      <c r="H250" s="15"/>
      <c r="I250" s="15"/>
      <c r="J250" s="15"/>
      <c r="K250" s="15"/>
      <c r="L250" s="15"/>
      <c r="M250" s="15"/>
    </row>
    <row r="251" spans="2:13" ht="14.25">
      <c r="B251" s="20">
        <v>26.4</v>
      </c>
      <c r="C251" s="15"/>
      <c r="D251" s="15"/>
      <c r="E251" s="15"/>
      <c r="F251" s="15"/>
      <c r="G251" s="15"/>
      <c r="H251" s="15"/>
      <c r="I251" s="15"/>
      <c r="J251" s="15"/>
      <c r="K251" s="15"/>
      <c r="L251" s="15"/>
      <c r="M251" s="15"/>
    </row>
    <row r="252" spans="2:13" ht="14.25">
      <c r="B252" s="20">
        <v>26.5</v>
      </c>
      <c r="C252" s="15"/>
      <c r="D252" s="15"/>
      <c r="E252" s="15"/>
      <c r="F252" s="15"/>
      <c r="G252" s="15"/>
      <c r="H252" s="15"/>
      <c r="I252" s="15"/>
      <c r="J252" s="15"/>
      <c r="K252" s="15"/>
      <c r="L252" s="15"/>
      <c r="M252" s="15"/>
    </row>
    <row r="253" spans="2:13" ht="14.25">
      <c r="B253" s="20">
        <v>26.6</v>
      </c>
      <c r="C253" s="15"/>
      <c r="D253" s="15"/>
      <c r="E253" s="15"/>
      <c r="F253" s="15"/>
      <c r="G253" s="15"/>
      <c r="H253" s="15"/>
      <c r="I253" s="15"/>
      <c r="J253" s="15"/>
      <c r="K253" s="15"/>
      <c r="L253" s="15"/>
      <c r="M253" s="15"/>
    </row>
    <row r="254" spans="2:13" ht="14.25">
      <c r="B254" s="20">
        <v>26.7</v>
      </c>
      <c r="C254" s="15"/>
      <c r="D254" s="15"/>
      <c r="E254" s="15"/>
      <c r="F254" s="15"/>
      <c r="G254" s="15"/>
      <c r="H254" s="15"/>
      <c r="I254" s="15"/>
      <c r="J254" s="15"/>
      <c r="K254" s="15"/>
      <c r="L254" s="15"/>
      <c r="M254" s="15"/>
    </row>
    <row r="255" spans="2:13" ht="14.25">
      <c r="B255" s="20">
        <v>26.8</v>
      </c>
      <c r="C255" s="15"/>
      <c r="D255" s="15"/>
      <c r="E255" s="15"/>
      <c r="F255" s="15"/>
      <c r="G255" s="15"/>
      <c r="H255" s="15"/>
      <c r="I255" s="15"/>
      <c r="J255" s="15"/>
      <c r="K255" s="15"/>
      <c r="L255" s="15"/>
      <c r="M255" s="15"/>
    </row>
    <row r="256" spans="2:13" ht="14.25">
      <c r="B256" s="20">
        <v>26.9</v>
      </c>
      <c r="C256" s="15"/>
      <c r="D256" s="15"/>
      <c r="E256" s="15"/>
      <c r="F256" s="15"/>
      <c r="G256" s="15"/>
      <c r="H256" s="15"/>
      <c r="I256" s="15"/>
      <c r="J256" s="15"/>
      <c r="K256" s="15"/>
      <c r="L256" s="15"/>
      <c r="M256" s="15"/>
    </row>
    <row r="257" spans="2:13" ht="14.25">
      <c r="B257" s="20">
        <v>27</v>
      </c>
      <c r="C257" s="15"/>
      <c r="D257" s="15"/>
      <c r="E257" s="15"/>
      <c r="F257" s="15"/>
      <c r="G257" s="15"/>
      <c r="H257" s="15"/>
      <c r="I257" s="15"/>
      <c r="J257" s="15"/>
      <c r="K257" s="15"/>
      <c r="L257" s="15"/>
      <c r="M257" s="15"/>
    </row>
    <row r="258" spans="2:13" ht="14.25">
      <c r="B258" s="20">
        <v>27.1</v>
      </c>
      <c r="C258" s="15"/>
      <c r="D258" s="15"/>
      <c r="E258" s="15"/>
      <c r="F258" s="15"/>
      <c r="G258" s="15"/>
      <c r="H258" s="15"/>
      <c r="I258" s="15"/>
      <c r="J258" s="15"/>
      <c r="K258" s="15"/>
      <c r="L258" s="15"/>
      <c r="M258" s="15"/>
    </row>
    <row r="259" spans="2:13" ht="14.25">
      <c r="B259" s="20">
        <v>27.2</v>
      </c>
      <c r="C259" s="15"/>
      <c r="D259" s="15"/>
      <c r="E259" s="15"/>
      <c r="F259" s="15"/>
      <c r="G259" s="15"/>
      <c r="H259" s="15"/>
      <c r="I259" s="15"/>
      <c r="J259" s="15"/>
      <c r="K259" s="15"/>
      <c r="L259" s="15"/>
      <c r="M259" s="15"/>
    </row>
    <row r="260" spans="2:13" ht="14.25">
      <c r="B260" s="20">
        <v>27.3</v>
      </c>
      <c r="C260" s="15"/>
      <c r="D260" s="15"/>
      <c r="E260" s="15"/>
      <c r="F260" s="15"/>
      <c r="G260" s="15"/>
      <c r="H260" s="15"/>
      <c r="I260" s="15"/>
      <c r="J260" s="15"/>
      <c r="K260" s="15"/>
      <c r="L260" s="15"/>
      <c r="M260" s="15"/>
    </row>
    <row r="261" spans="2:13" ht="14.25">
      <c r="B261" s="20">
        <v>27.4</v>
      </c>
      <c r="C261" s="15"/>
      <c r="D261" s="15"/>
      <c r="E261" s="15"/>
      <c r="F261" s="15"/>
      <c r="G261" s="15"/>
      <c r="H261" s="15"/>
      <c r="I261" s="15"/>
      <c r="J261" s="15"/>
      <c r="K261" s="15"/>
      <c r="L261" s="15"/>
      <c r="M261" s="15"/>
    </row>
    <row r="262" spans="2:13" ht="14.25">
      <c r="B262" s="20">
        <v>27.5</v>
      </c>
      <c r="C262" s="15"/>
      <c r="D262" s="15"/>
      <c r="E262" s="15"/>
      <c r="F262" s="15"/>
      <c r="G262" s="15"/>
      <c r="H262" s="15"/>
      <c r="I262" s="15"/>
      <c r="J262" s="15"/>
      <c r="K262" s="15"/>
      <c r="L262" s="15"/>
      <c r="M262" s="15"/>
    </row>
    <row r="263" spans="2:13" ht="14.25">
      <c r="B263" s="20">
        <v>27.6</v>
      </c>
      <c r="C263" s="15"/>
      <c r="D263" s="15"/>
      <c r="E263" s="15"/>
      <c r="F263" s="15"/>
      <c r="G263" s="15"/>
      <c r="H263" s="15"/>
      <c r="I263" s="15"/>
      <c r="J263" s="15"/>
      <c r="K263" s="15"/>
      <c r="L263" s="15"/>
      <c r="M263" s="15"/>
    </row>
    <row r="264" spans="2:13" ht="14.25">
      <c r="B264" s="20">
        <v>27.7</v>
      </c>
      <c r="C264" s="15"/>
      <c r="D264" s="15"/>
      <c r="E264" s="15"/>
      <c r="F264" s="15"/>
      <c r="G264" s="15"/>
      <c r="H264" s="15"/>
      <c r="I264" s="15"/>
      <c r="J264" s="15"/>
      <c r="K264" s="15"/>
      <c r="L264" s="15"/>
      <c r="M264" s="15"/>
    </row>
    <row r="265" spans="2:13" ht="14.25">
      <c r="B265" s="20">
        <v>27.8</v>
      </c>
      <c r="C265" s="15"/>
      <c r="D265" s="15"/>
      <c r="E265" s="15"/>
      <c r="F265" s="15"/>
      <c r="G265" s="15"/>
      <c r="H265" s="15"/>
      <c r="I265" s="15"/>
      <c r="J265" s="15"/>
      <c r="K265" s="15"/>
      <c r="L265" s="15"/>
      <c r="M265" s="15"/>
    </row>
    <row r="266" spans="2:13" ht="14.25">
      <c r="B266" s="20">
        <v>27.9</v>
      </c>
      <c r="C266" s="15"/>
      <c r="D266" s="15"/>
      <c r="E266" s="15"/>
      <c r="F266" s="15"/>
      <c r="G266" s="15"/>
      <c r="H266" s="15"/>
      <c r="I266" s="15"/>
      <c r="J266" s="15"/>
      <c r="K266" s="15"/>
      <c r="L266" s="15"/>
      <c r="M266" s="15"/>
    </row>
    <row r="267" spans="2:13" ht="14.25">
      <c r="B267" s="20">
        <v>28</v>
      </c>
      <c r="C267" s="15"/>
      <c r="D267" s="15"/>
      <c r="E267" s="15"/>
      <c r="F267" s="15"/>
      <c r="G267" s="15"/>
      <c r="H267" s="15"/>
      <c r="I267" s="15"/>
      <c r="J267" s="15"/>
      <c r="K267" s="15"/>
      <c r="L267" s="15"/>
      <c r="M267" s="15"/>
    </row>
    <row r="268" spans="2:13" ht="14.25">
      <c r="B268" s="20">
        <v>28.1</v>
      </c>
      <c r="C268" s="15"/>
      <c r="D268" s="15"/>
      <c r="E268" s="15"/>
      <c r="F268" s="15"/>
      <c r="G268" s="15"/>
      <c r="H268" s="15"/>
      <c r="I268" s="15"/>
      <c r="J268" s="15"/>
      <c r="K268" s="15"/>
      <c r="L268" s="15"/>
      <c r="M268" s="15"/>
    </row>
    <row r="269" spans="2:13" ht="14.25">
      <c r="B269" s="20">
        <v>28.2</v>
      </c>
      <c r="C269" s="15"/>
      <c r="D269" s="15"/>
      <c r="E269" s="15"/>
      <c r="F269" s="15"/>
      <c r="G269" s="15"/>
      <c r="H269" s="15"/>
      <c r="I269" s="15"/>
      <c r="J269" s="15"/>
      <c r="K269" s="15"/>
      <c r="L269" s="15"/>
      <c r="M269" s="15"/>
    </row>
    <row r="270" spans="2:13" ht="14.25">
      <c r="B270" s="20">
        <v>28.3</v>
      </c>
      <c r="C270" s="15"/>
      <c r="D270" s="15"/>
      <c r="E270" s="15"/>
      <c r="F270" s="15"/>
      <c r="G270" s="15"/>
      <c r="H270" s="15"/>
      <c r="I270" s="15"/>
      <c r="J270" s="15"/>
      <c r="K270" s="15"/>
      <c r="L270" s="15"/>
      <c r="M270" s="15"/>
    </row>
    <row r="271" spans="2:13" ht="14.25">
      <c r="B271" s="20">
        <v>28.4</v>
      </c>
      <c r="C271" s="15"/>
      <c r="D271" s="15"/>
      <c r="E271" s="15"/>
      <c r="F271" s="15"/>
      <c r="G271" s="15"/>
      <c r="H271" s="15"/>
      <c r="I271" s="15"/>
      <c r="J271" s="15"/>
      <c r="K271" s="15"/>
      <c r="L271" s="15"/>
      <c r="M271" s="15"/>
    </row>
    <row r="272" spans="2:13" ht="14.25">
      <c r="B272" s="20">
        <v>28.5</v>
      </c>
      <c r="C272" s="15"/>
      <c r="D272" s="15"/>
      <c r="E272" s="15"/>
      <c r="F272" s="15"/>
      <c r="G272" s="15"/>
      <c r="H272" s="15"/>
      <c r="I272" s="15"/>
      <c r="J272" s="15"/>
      <c r="K272" s="15"/>
      <c r="L272" s="15"/>
      <c r="M272" s="15"/>
    </row>
    <row r="273" spans="2:13" ht="14.25">
      <c r="B273" s="20">
        <v>28.6</v>
      </c>
      <c r="C273" s="15"/>
      <c r="D273" s="15"/>
      <c r="E273" s="15"/>
      <c r="F273" s="15"/>
      <c r="G273" s="15"/>
      <c r="H273" s="15"/>
      <c r="I273" s="15"/>
      <c r="J273" s="15"/>
      <c r="K273" s="15"/>
      <c r="L273" s="15"/>
      <c r="M273" s="15"/>
    </row>
    <row r="274" spans="2:13" ht="14.25">
      <c r="B274" s="20">
        <v>28.7</v>
      </c>
      <c r="C274" s="15"/>
      <c r="D274" s="15"/>
      <c r="E274" s="15"/>
      <c r="F274" s="15"/>
      <c r="G274" s="15"/>
      <c r="H274" s="15"/>
      <c r="I274" s="15"/>
      <c r="J274" s="15"/>
      <c r="K274" s="15"/>
      <c r="L274" s="15"/>
      <c r="M274" s="15"/>
    </row>
    <row r="275" spans="2:13" ht="14.25">
      <c r="B275" s="20">
        <v>28.8</v>
      </c>
      <c r="C275" s="15"/>
      <c r="D275" s="15"/>
      <c r="E275" s="15"/>
      <c r="F275" s="15"/>
      <c r="G275" s="15"/>
      <c r="H275" s="15"/>
      <c r="I275" s="15"/>
      <c r="J275" s="15"/>
      <c r="K275" s="15"/>
      <c r="L275" s="15"/>
      <c r="M275" s="15"/>
    </row>
    <row r="276" spans="2:13" ht="14.25">
      <c r="B276" s="20">
        <v>28.9</v>
      </c>
      <c r="C276" s="15"/>
      <c r="D276" s="15"/>
      <c r="E276" s="15"/>
      <c r="F276" s="15"/>
      <c r="G276" s="15"/>
      <c r="H276" s="15"/>
      <c r="I276" s="15"/>
      <c r="J276" s="15"/>
      <c r="K276" s="15"/>
      <c r="L276" s="15"/>
      <c r="M276" s="15"/>
    </row>
    <row r="277" spans="2:13" ht="14.25">
      <c r="B277" s="20">
        <v>29</v>
      </c>
      <c r="C277" s="15"/>
      <c r="D277" s="15"/>
      <c r="E277" s="15"/>
      <c r="F277" s="15"/>
      <c r="G277" s="15"/>
      <c r="H277" s="15"/>
      <c r="I277" s="15"/>
      <c r="J277" s="15"/>
      <c r="K277" s="15"/>
      <c r="L277" s="15"/>
      <c r="M277" s="15"/>
    </row>
    <row r="278" spans="2:13" ht="14.25">
      <c r="B278" s="20">
        <v>29.1</v>
      </c>
      <c r="C278" s="15"/>
      <c r="D278" s="15"/>
      <c r="E278" s="15"/>
      <c r="F278" s="15"/>
      <c r="G278" s="15"/>
      <c r="H278" s="15"/>
      <c r="I278" s="15"/>
      <c r="J278" s="15"/>
      <c r="K278" s="15"/>
      <c r="L278" s="15"/>
      <c r="M278" s="15"/>
    </row>
    <row r="279" spans="2:13" ht="14.25">
      <c r="B279" s="20">
        <v>29.2</v>
      </c>
      <c r="C279" s="15"/>
      <c r="D279" s="15"/>
      <c r="E279" s="15"/>
      <c r="F279" s="15"/>
      <c r="G279" s="15"/>
      <c r="H279" s="15"/>
      <c r="I279" s="15"/>
      <c r="J279" s="15"/>
      <c r="K279" s="15"/>
      <c r="L279" s="15"/>
      <c r="M279" s="15"/>
    </row>
    <row r="280" spans="2:13" ht="14.25">
      <c r="B280" s="20">
        <v>29.3</v>
      </c>
      <c r="C280" s="15"/>
      <c r="D280" s="15"/>
      <c r="E280" s="15"/>
      <c r="F280" s="15"/>
      <c r="G280" s="15"/>
      <c r="H280" s="15"/>
      <c r="I280" s="15"/>
      <c r="J280" s="15"/>
      <c r="K280" s="15"/>
      <c r="L280" s="15"/>
      <c r="M280" s="15"/>
    </row>
    <row r="281" spans="2:13" ht="14.25">
      <c r="B281" s="20">
        <v>29.4</v>
      </c>
      <c r="C281" s="15"/>
      <c r="D281" s="15"/>
      <c r="E281" s="15"/>
      <c r="F281" s="15"/>
      <c r="G281" s="15"/>
      <c r="H281" s="15"/>
      <c r="I281" s="15"/>
      <c r="J281" s="15"/>
      <c r="K281" s="15"/>
      <c r="L281" s="15"/>
      <c r="M281" s="15"/>
    </row>
    <row r="282" spans="2:13" ht="14.25">
      <c r="B282" s="20">
        <v>29.5</v>
      </c>
      <c r="C282" s="15"/>
      <c r="D282" s="15"/>
      <c r="E282" s="15"/>
      <c r="F282" s="15"/>
      <c r="G282" s="15"/>
      <c r="H282" s="15"/>
      <c r="I282" s="15"/>
      <c r="J282" s="15"/>
      <c r="K282" s="15"/>
      <c r="L282" s="15"/>
      <c r="M282" s="15"/>
    </row>
    <row r="283" spans="2:13" ht="14.25">
      <c r="B283" s="20">
        <v>29.6</v>
      </c>
      <c r="C283" s="15"/>
      <c r="D283" s="15"/>
      <c r="E283" s="15"/>
      <c r="F283" s="15"/>
      <c r="G283" s="15"/>
      <c r="H283" s="15"/>
      <c r="I283" s="15"/>
      <c r="J283" s="15"/>
      <c r="K283" s="15"/>
      <c r="L283" s="15"/>
      <c r="M283" s="15"/>
    </row>
    <row r="284" spans="2:13" ht="14.25">
      <c r="B284" s="20">
        <v>29.7</v>
      </c>
      <c r="C284" s="15"/>
      <c r="D284" s="15"/>
      <c r="E284" s="15"/>
      <c r="F284" s="15"/>
      <c r="G284" s="15"/>
      <c r="H284" s="15"/>
      <c r="I284" s="15"/>
      <c r="J284" s="15"/>
      <c r="K284" s="15"/>
      <c r="L284" s="15"/>
      <c r="M284" s="15"/>
    </row>
    <row r="285" spans="2:13" ht="14.25">
      <c r="B285" s="20">
        <v>29.8</v>
      </c>
      <c r="C285" s="15"/>
      <c r="D285" s="15"/>
      <c r="E285" s="15"/>
      <c r="F285" s="15"/>
      <c r="G285" s="15"/>
      <c r="H285" s="15"/>
      <c r="I285" s="15"/>
      <c r="J285" s="15"/>
      <c r="K285" s="15"/>
      <c r="L285" s="15"/>
      <c r="M285" s="15"/>
    </row>
    <row r="286" spans="2:13" ht="14.25">
      <c r="B286" s="20">
        <v>29.9</v>
      </c>
      <c r="C286" s="15"/>
      <c r="D286" s="15"/>
      <c r="E286" s="15"/>
      <c r="F286" s="15"/>
      <c r="G286" s="15"/>
      <c r="H286" s="15"/>
      <c r="I286" s="15"/>
      <c r="J286" s="15"/>
      <c r="K286" s="15"/>
      <c r="L286" s="15"/>
      <c r="M286" s="15"/>
    </row>
  </sheetData>
  <printOptions/>
  <pageMargins left="0.75" right="0.75" top="1" bottom="1" header="0.512" footer="0.512"/>
  <pageSetup orientation="portrait" paperSize="9"/>
  <legacyDrawing r:id="rId2"/>
  <oleObjects>
    <oleObject progId="Equation.3" shapeId="1146809" r:id="rId1"/>
  </oleObjects>
</worksheet>
</file>

<file path=xl/worksheets/sheet4.xml><?xml version="1.0" encoding="utf-8"?>
<worksheet xmlns="http://schemas.openxmlformats.org/spreadsheetml/2006/main" xmlns:r="http://schemas.openxmlformats.org/officeDocument/2006/relationships">
  <dimension ref="A1:M528"/>
  <sheetViews>
    <sheetView workbookViewId="0" topLeftCell="A1">
      <pane ySplit="10" topLeftCell="BM11" activePane="bottomLeft" state="frozen"/>
      <selection pane="topLeft" activeCell="A1" sqref="A1"/>
      <selection pane="bottomLeft" activeCell="E15" sqref="E15"/>
    </sheetView>
  </sheetViews>
  <sheetFormatPr defaultColWidth="8.796875" defaultRowHeight="15"/>
  <cols>
    <col min="1" max="1" width="11.59765625" style="0" customWidth="1"/>
    <col min="2" max="2" width="8.69921875" style="2" customWidth="1"/>
    <col min="3" max="12" width="9.5" style="0" bestFit="1" customWidth="1"/>
    <col min="13" max="13" width="8.5" style="0" bestFit="1" customWidth="1"/>
    <col min="14" max="14" width="9.3984375" style="0" customWidth="1"/>
    <col min="15" max="16384" width="13" style="0" customWidth="1"/>
  </cols>
  <sheetData>
    <row r="1" spans="1:4" ht="30" customHeight="1">
      <c r="A1" s="3" t="s">
        <v>9</v>
      </c>
      <c r="B1" s="3"/>
      <c r="C1" s="4"/>
      <c r="D1" s="4"/>
    </row>
    <row r="2" spans="1:4" ht="30" customHeight="1">
      <c r="A2" s="2" t="s">
        <v>4</v>
      </c>
      <c r="B2" s="33" t="s">
        <v>38</v>
      </c>
      <c r="C2" s="4"/>
      <c r="D2" s="4"/>
    </row>
    <row r="3" spans="1:4" ht="30" customHeight="1">
      <c r="A3" s="2" t="s">
        <v>5</v>
      </c>
      <c r="B3" s="33" t="s">
        <v>37</v>
      </c>
      <c r="C3" s="4"/>
      <c r="D3" s="4"/>
    </row>
    <row r="4" spans="1:4" ht="30" customHeight="1">
      <c r="A4" s="2" t="s">
        <v>7</v>
      </c>
      <c r="B4" s="33" t="s">
        <v>36</v>
      </c>
      <c r="C4" s="4"/>
      <c r="D4" s="4"/>
    </row>
    <row r="5" ht="14.25" customHeight="1"/>
    <row r="6" ht="14.25" customHeight="1"/>
    <row r="7" ht="14.25" customHeight="1">
      <c r="B7" s="6"/>
    </row>
    <row r="9" spans="2:13" s="2" customFormat="1" ht="14.25">
      <c r="B9" s="2" t="s">
        <v>1</v>
      </c>
      <c r="C9" s="7">
        <v>4</v>
      </c>
      <c r="D9" s="7">
        <v>6</v>
      </c>
      <c r="E9" s="7">
        <v>8</v>
      </c>
      <c r="F9" s="7">
        <v>10</v>
      </c>
      <c r="G9" s="7">
        <v>12</v>
      </c>
      <c r="H9" s="7">
        <v>15</v>
      </c>
      <c r="I9" s="7">
        <v>20</v>
      </c>
      <c r="J9" s="7">
        <v>25</v>
      </c>
      <c r="K9" s="7">
        <v>30</v>
      </c>
      <c r="L9" s="7">
        <v>35</v>
      </c>
      <c r="M9" s="7">
        <v>40</v>
      </c>
    </row>
    <row r="10" spans="2:13" s="2" customFormat="1" ht="14.25">
      <c r="B10" s="2" t="s">
        <v>2</v>
      </c>
      <c r="C10" s="7">
        <f aca="true" t="shared" si="0" ref="C10:M10">C9*0.5611</f>
        <v>2.2444</v>
      </c>
      <c r="D10" s="7">
        <f t="shared" si="0"/>
        <v>3.3666</v>
      </c>
      <c r="E10" s="7">
        <f t="shared" si="0"/>
        <v>4.4888</v>
      </c>
      <c r="F10" s="7">
        <f t="shared" si="0"/>
        <v>5.611000000000001</v>
      </c>
      <c r="G10" s="7">
        <f t="shared" si="0"/>
        <v>6.7332</v>
      </c>
      <c r="H10" s="7">
        <f t="shared" si="0"/>
        <v>8.416500000000001</v>
      </c>
      <c r="I10" s="7">
        <f t="shared" si="0"/>
        <v>11.222000000000001</v>
      </c>
      <c r="J10" s="7">
        <f t="shared" si="0"/>
        <v>14.027500000000002</v>
      </c>
      <c r="K10" s="7">
        <f t="shared" si="0"/>
        <v>16.833000000000002</v>
      </c>
      <c r="L10" s="7">
        <f t="shared" si="0"/>
        <v>19.6385</v>
      </c>
      <c r="M10" s="7">
        <f t="shared" si="0"/>
        <v>22.444000000000003</v>
      </c>
    </row>
    <row r="11" spans="1:13" ht="14.25">
      <c r="A11" t="s">
        <v>0</v>
      </c>
      <c r="B11" s="24">
        <v>2.4</v>
      </c>
      <c r="C11" s="21"/>
      <c r="D11" s="21"/>
      <c r="E11" s="21"/>
      <c r="F11" s="21"/>
      <c r="G11" s="21"/>
      <c r="H11" s="21"/>
      <c r="I11" s="21"/>
      <c r="J11" s="21"/>
      <c r="K11" s="21"/>
      <c r="L11" s="21"/>
      <c r="M11" s="21"/>
    </row>
    <row r="12" spans="2:13" ht="14.25">
      <c r="B12" s="24">
        <v>2.5</v>
      </c>
      <c r="C12" s="21"/>
      <c r="D12" s="21"/>
      <c r="E12" s="21"/>
      <c r="F12" s="21"/>
      <c r="G12" s="21"/>
      <c r="H12" s="21"/>
      <c r="I12" s="21"/>
      <c r="J12" s="21"/>
      <c r="K12" s="21"/>
      <c r="L12" s="21"/>
      <c r="M12" s="21"/>
    </row>
    <row r="13" spans="2:13" ht="14.25">
      <c r="B13" s="24">
        <v>2.6</v>
      </c>
      <c r="C13" s="21"/>
      <c r="D13" s="21"/>
      <c r="E13" s="21"/>
      <c r="F13" s="21"/>
      <c r="G13" s="21"/>
      <c r="H13" s="21"/>
      <c r="I13" s="21"/>
      <c r="J13" s="21"/>
      <c r="K13" s="21"/>
      <c r="L13" s="21"/>
      <c r="M13" s="21"/>
    </row>
    <row r="14" spans="2:13" ht="14.25">
      <c r="B14" s="24">
        <v>2.7</v>
      </c>
      <c r="C14" s="21"/>
      <c r="D14" s="21"/>
      <c r="E14" s="21"/>
      <c r="F14" s="21"/>
      <c r="G14" s="21"/>
      <c r="H14" s="21"/>
      <c r="I14" s="21"/>
      <c r="J14" s="21"/>
      <c r="K14" s="21"/>
      <c r="L14" s="21"/>
      <c r="M14" s="21"/>
    </row>
    <row r="15" spans="2:13" ht="14.25">
      <c r="B15" s="24">
        <v>2.8</v>
      </c>
      <c r="C15" s="21"/>
      <c r="D15" s="21"/>
      <c r="E15" s="21"/>
      <c r="F15" s="21"/>
      <c r="G15" s="21"/>
      <c r="H15" s="21"/>
      <c r="I15" s="21"/>
      <c r="J15" s="21"/>
      <c r="K15" s="21"/>
      <c r="L15" s="21"/>
      <c r="M15" s="21"/>
    </row>
    <row r="16" spans="2:13" ht="14.25">
      <c r="B16" s="24">
        <v>2.9</v>
      </c>
      <c r="C16" s="21"/>
      <c r="D16" s="21"/>
      <c r="E16" s="21"/>
      <c r="F16" s="21"/>
      <c r="G16" s="21"/>
      <c r="H16" s="21"/>
      <c r="I16" s="21"/>
      <c r="J16" s="21"/>
      <c r="K16" s="21"/>
      <c r="L16" s="21"/>
      <c r="M16" s="21"/>
    </row>
    <row r="17" spans="2:13" ht="14.25">
      <c r="B17" s="24">
        <v>3</v>
      </c>
      <c r="C17" s="21"/>
      <c r="D17" s="21"/>
      <c r="E17" s="21"/>
      <c r="F17" s="21"/>
      <c r="G17" s="21"/>
      <c r="H17" s="21"/>
      <c r="I17" s="21"/>
      <c r="J17" s="21"/>
      <c r="K17" s="21"/>
      <c r="L17" s="21"/>
      <c r="M17" s="21"/>
    </row>
    <row r="18" spans="2:13" ht="14.25">
      <c r="B18" s="24">
        <v>3.1</v>
      </c>
      <c r="C18" s="21"/>
      <c r="D18" s="21"/>
      <c r="E18" s="21"/>
      <c r="F18" s="21"/>
      <c r="G18" s="21"/>
      <c r="H18" s="21"/>
      <c r="I18" s="21"/>
      <c r="J18" s="21"/>
      <c r="K18" s="21"/>
      <c r="L18" s="21"/>
      <c r="M18" s="21"/>
    </row>
    <row r="19" spans="2:13" ht="14.25">
      <c r="B19" s="24">
        <v>3.2</v>
      </c>
      <c r="C19" s="21"/>
      <c r="D19" s="21"/>
      <c r="E19" s="21"/>
      <c r="F19" s="21"/>
      <c r="G19" s="21"/>
      <c r="H19" s="21"/>
      <c r="I19" s="21"/>
      <c r="J19" s="21"/>
      <c r="K19" s="21"/>
      <c r="L19" s="21"/>
      <c r="M19" s="21"/>
    </row>
    <row r="20" spans="2:13" ht="14.25">
      <c r="B20" s="24">
        <v>3.3</v>
      </c>
      <c r="C20" s="21"/>
      <c r="D20" s="21"/>
      <c r="E20" s="21"/>
      <c r="F20" s="21"/>
      <c r="G20" s="21"/>
      <c r="H20" s="21"/>
      <c r="I20" s="21"/>
      <c r="J20" s="21"/>
      <c r="K20" s="21"/>
      <c r="L20" s="21"/>
      <c r="M20" s="21"/>
    </row>
    <row r="21" spans="2:13" ht="14.25">
      <c r="B21" s="24">
        <v>3.4</v>
      </c>
      <c r="C21" s="21"/>
      <c r="D21" s="21"/>
      <c r="E21" s="21"/>
      <c r="F21" s="21"/>
      <c r="G21" s="21"/>
      <c r="H21" s="21"/>
      <c r="I21" s="21"/>
      <c r="J21" s="21"/>
      <c r="K21" s="21"/>
      <c r="L21" s="21"/>
      <c r="M21" s="21"/>
    </row>
    <row r="22" spans="2:13" ht="14.25">
      <c r="B22" s="24">
        <v>3.5</v>
      </c>
      <c r="C22" s="21"/>
      <c r="D22" s="21"/>
      <c r="E22" s="21"/>
      <c r="F22" s="21"/>
      <c r="G22" s="21"/>
      <c r="H22" s="21"/>
      <c r="I22" s="21"/>
      <c r="J22" s="21"/>
      <c r="K22" s="21"/>
      <c r="L22" s="21"/>
      <c r="M22" s="21"/>
    </row>
    <row r="23" spans="2:13" ht="14.25">
      <c r="B23" s="24">
        <v>3.6</v>
      </c>
      <c r="C23" s="21"/>
      <c r="D23" s="21"/>
      <c r="E23" s="21"/>
      <c r="F23" s="21"/>
      <c r="G23" s="21"/>
      <c r="H23" s="21"/>
      <c r="I23" s="21"/>
      <c r="J23" s="21"/>
      <c r="K23" s="21"/>
      <c r="L23" s="21"/>
      <c r="M23" s="21"/>
    </row>
    <row r="24" spans="2:13" ht="14.25">
      <c r="B24" s="24">
        <v>3.7</v>
      </c>
      <c r="C24" s="21"/>
      <c r="D24" s="21"/>
      <c r="E24" s="21"/>
      <c r="F24" s="21"/>
      <c r="G24" s="21"/>
      <c r="H24" s="21"/>
      <c r="I24" s="21"/>
      <c r="J24" s="21"/>
      <c r="K24" s="21"/>
      <c r="L24" s="21"/>
      <c r="M24" s="21"/>
    </row>
    <row r="25" spans="2:13" ht="14.25">
      <c r="B25" s="24">
        <v>3.8</v>
      </c>
      <c r="C25" s="21"/>
      <c r="D25" s="21"/>
      <c r="E25" s="21"/>
      <c r="F25" s="21"/>
      <c r="G25" s="21"/>
      <c r="H25" s="21"/>
      <c r="I25" s="21"/>
      <c r="J25" s="21"/>
      <c r="K25" s="21"/>
      <c r="L25" s="21"/>
      <c r="M25" s="21"/>
    </row>
    <row r="26" spans="2:13" ht="14.25">
      <c r="B26" s="24">
        <v>3.9</v>
      </c>
      <c r="C26" s="21"/>
      <c r="D26" s="21"/>
      <c r="E26" s="21"/>
      <c r="F26" s="21"/>
      <c r="G26" s="21"/>
      <c r="H26" s="21"/>
      <c r="I26" s="21"/>
      <c r="J26" s="21"/>
      <c r="K26" s="21"/>
      <c r="L26" s="21"/>
      <c r="M26" s="21"/>
    </row>
    <row r="27" spans="2:13" ht="14.25">
      <c r="B27" s="24">
        <v>4</v>
      </c>
      <c r="C27" s="21"/>
      <c r="D27" s="21"/>
      <c r="E27" s="21"/>
      <c r="F27" s="21"/>
      <c r="G27" s="21"/>
      <c r="H27" s="21"/>
      <c r="I27" s="21"/>
      <c r="J27" s="21"/>
      <c r="K27" s="21"/>
      <c r="L27" s="21"/>
      <c r="M27" s="21"/>
    </row>
    <row r="28" spans="2:13" ht="14.25">
      <c r="B28" s="24">
        <v>4.1</v>
      </c>
      <c r="C28" s="21"/>
      <c r="D28" s="21"/>
      <c r="E28" s="21"/>
      <c r="F28" s="21"/>
      <c r="G28" s="21"/>
      <c r="H28" s="21"/>
      <c r="I28" s="21"/>
      <c r="J28" s="21"/>
      <c r="K28" s="21"/>
      <c r="L28" s="21"/>
      <c r="M28" s="21"/>
    </row>
    <row r="29" spans="2:13" ht="14.25">
      <c r="B29" s="24">
        <v>4.2</v>
      </c>
      <c r="C29" s="21"/>
      <c r="D29" s="21"/>
      <c r="E29" s="21"/>
      <c r="F29" s="21"/>
      <c r="G29" s="21"/>
      <c r="H29" s="21"/>
      <c r="I29" s="21"/>
      <c r="J29" s="21"/>
      <c r="K29" s="21"/>
      <c r="L29" s="21"/>
      <c r="M29" s="21"/>
    </row>
    <row r="30" spans="2:13" ht="14.25">
      <c r="B30" s="24">
        <v>4.3</v>
      </c>
      <c r="C30" s="21"/>
      <c r="D30" s="21"/>
      <c r="E30" s="21"/>
      <c r="F30" s="21"/>
      <c r="G30" s="21"/>
      <c r="H30" s="21"/>
      <c r="I30" s="21"/>
      <c r="J30" s="21"/>
      <c r="K30" s="21"/>
      <c r="L30" s="21"/>
      <c r="M30" s="21"/>
    </row>
    <row r="31" spans="2:13" ht="14.25">
      <c r="B31" s="24">
        <v>4.4</v>
      </c>
      <c r="C31" s="21"/>
      <c r="D31" s="21"/>
      <c r="E31" s="21"/>
      <c r="F31" s="21"/>
      <c r="G31" s="21"/>
      <c r="H31" s="21"/>
      <c r="I31" s="21"/>
      <c r="J31" s="21"/>
      <c r="K31" s="21"/>
      <c r="L31" s="21"/>
      <c r="M31" s="21"/>
    </row>
    <row r="32" spans="2:13" ht="14.25">
      <c r="B32" s="24">
        <v>4.5</v>
      </c>
      <c r="C32" s="21"/>
      <c r="D32" s="21"/>
      <c r="E32" s="21"/>
      <c r="F32" s="21"/>
      <c r="G32" s="21"/>
      <c r="H32" s="21"/>
      <c r="I32" s="21"/>
      <c r="J32" s="21"/>
      <c r="K32" s="21"/>
      <c r="L32" s="21"/>
      <c r="M32" s="21"/>
    </row>
    <row r="33" spans="2:13" ht="14.25">
      <c r="B33" s="24">
        <v>4.6</v>
      </c>
      <c r="C33" s="21"/>
      <c r="D33" s="21"/>
      <c r="E33" s="21"/>
      <c r="F33" s="21"/>
      <c r="G33" s="21"/>
      <c r="H33" s="21"/>
      <c r="I33" s="21"/>
      <c r="J33" s="21"/>
      <c r="K33" s="21"/>
      <c r="L33" s="21"/>
      <c r="M33" s="21"/>
    </row>
    <row r="34" spans="2:13" ht="14.25">
      <c r="B34" s="24">
        <v>4.7</v>
      </c>
      <c r="C34" s="21"/>
      <c r="D34" s="21"/>
      <c r="E34" s="21"/>
      <c r="F34" s="21"/>
      <c r="G34" s="21"/>
      <c r="H34" s="21"/>
      <c r="I34" s="21"/>
      <c r="J34" s="21"/>
      <c r="K34" s="21"/>
      <c r="L34" s="21"/>
      <c r="M34" s="21"/>
    </row>
    <row r="35" spans="2:13" ht="14.25">
      <c r="B35" s="24">
        <v>4.8</v>
      </c>
      <c r="C35" s="21"/>
      <c r="D35" s="21"/>
      <c r="E35" s="21"/>
      <c r="F35" s="21"/>
      <c r="G35" s="21"/>
      <c r="H35" s="21"/>
      <c r="I35" s="21"/>
      <c r="J35" s="21"/>
      <c r="K35" s="21"/>
      <c r="L35" s="21"/>
      <c r="M35" s="21"/>
    </row>
    <row r="36" spans="2:13" ht="14.25">
      <c r="B36" s="24">
        <v>4.9</v>
      </c>
      <c r="C36" s="21"/>
      <c r="D36" s="21"/>
      <c r="E36" s="21"/>
      <c r="F36" s="21"/>
      <c r="G36" s="21"/>
      <c r="H36" s="21"/>
      <c r="I36" s="21"/>
      <c r="J36" s="21"/>
      <c r="K36" s="21"/>
      <c r="L36" s="21"/>
      <c r="M36" s="21"/>
    </row>
    <row r="37" spans="2:13" ht="14.25">
      <c r="B37" s="24">
        <v>5</v>
      </c>
      <c r="C37" s="21"/>
      <c r="D37" s="21"/>
      <c r="E37" s="21"/>
      <c r="F37" s="21"/>
      <c r="G37" s="21"/>
      <c r="H37" s="21"/>
      <c r="I37" s="21"/>
      <c r="J37" s="21"/>
      <c r="K37" s="21"/>
      <c r="L37" s="21"/>
      <c r="M37" s="21"/>
    </row>
    <row r="38" spans="2:13" ht="14.25">
      <c r="B38" s="24">
        <v>5.1</v>
      </c>
      <c r="C38" s="21"/>
      <c r="D38" s="21"/>
      <c r="E38" s="21"/>
      <c r="F38" s="21"/>
      <c r="G38" s="21"/>
      <c r="H38" s="21"/>
      <c r="I38" s="21"/>
      <c r="J38" s="21"/>
      <c r="K38" s="21"/>
      <c r="L38" s="21"/>
      <c r="M38" s="21"/>
    </row>
    <row r="39" spans="2:13" ht="14.25">
      <c r="B39" s="24">
        <v>5.2</v>
      </c>
      <c r="C39" s="21"/>
      <c r="D39" s="21"/>
      <c r="E39" s="21"/>
      <c r="F39" s="21"/>
      <c r="G39" s="21"/>
      <c r="H39" s="21"/>
      <c r="I39" s="21"/>
      <c r="J39" s="21"/>
      <c r="K39" s="21"/>
      <c r="L39" s="21"/>
      <c r="M39" s="21"/>
    </row>
    <row r="40" spans="2:13" ht="14.25">
      <c r="B40" s="24">
        <v>5.3</v>
      </c>
      <c r="C40" s="21"/>
      <c r="D40" s="21"/>
      <c r="E40" s="21"/>
      <c r="F40" s="21"/>
      <c r="G40" s="21"/>
      <c r="H40" s="21"/>
      <c r="I40" s="21"/>
      <c r="J40" s="21"/>
      <c r="K40" s="21"/>
      <c r="L40" s="21"/>
      <c r="M40" s="21"/>
    </row>
    <row r="41" spans="2:13" ht="14.25">
      <c r="B41" s="24">
        <v>5.4</v>
      </c>
      <c r="C41" s="21"/>
      <c r="D41" s="21"/>
      <c r="E41" s="21"/>
      <c r="F41" s="21"/>
      <c r="G41" s="21"/>
      <c r="H41" s="21"/>
      <c r="I41" s="21"/>
      <c r="J41" s="21"/>
      <c r="K41" s="21"/>
      <c r="L41" s="21"/>
      <c r="M41" s="21"/>
    </row>
    <row r="42" spans="2:13" ht="14.25">
      <c r="B42" s="24">
        <v>5.5</v>
      </c>
      <c r="C42" s="21"/>
      <c r="D42" s="21"/>
      <c r="E42" s="21"/>
      <c r="F42" s="21"/>
      <c r="G42" s="21"/>
      <c r="H42" s="21"/>
      <c r="I42" s="21"/>
      <c r="J42" s="21"/>
      <c r="K42" s="21"/>
      <c r="L42" s="21"/>
      <c r="M42" s="21"/>
    </row>
    <row r="43" spans="2:13" ht="14.25">
      <c r="B43" s="24">
        <v>5.6</v>
      </c>
      <c r="C43" s="21"/>
      <c r="D43" s="21"/>
      <c r="E43" s="21"/>
      <c r="F43" s="21"/>
      <c r="G43" s="21"/>
      <c r="H43" s="21"/>
      <c r="I43" s="21"/>
      <c r="J43" s="21"/>
      <c r="K43" s="21"/>
      <c r="L43" s="21"/>
      <c r="M43" s="21"/>
    </row>
    <row r="44" spans="2:13" ht="14.25">
      <c r="B44" s="24">
        <v>5.7</v>
      </c>
      <c r="C44" s="21"/>
      <c r="D44" s="21"/>
      <c r="E44" s="21"/>
      <c r="F44" s="21"/>
      <c r="G44" s="21"/>
      <c r="H44" s="21"/>
      <c r="I44" s="21"/>
      <c r="J44" s="21"/>
      <c r="K44" s="21"/>
      <c r="L44" s="21"/>
      <c r="M44" s="21"/>
    </row>
    <row r="45" spans="2:13" ht="14.25">
      <c r="B45" s="24">
        <v>5.8</v>
      </c>
      <c r="C45" s="21"/>
      <c r="D45" s="21"/>
      <c r="E45" s="21"/>
      <c r="F45" s="21"/>
      <c r="G45" s="21"/>
      <c r="H45" s="21"/>
      <c r="I45" s="21"/>
      <c r="J45" s="21"/>
      <c r="K45" s="21"/>
      <c r="L45" s="21"/>
      <c r="M45" s="21"/>
    </row>
    <row r="46" spans="2:13" ht="14.25">
      <c r="B46" s="24">
        <v>5.9</v>
      </c>
      <c r="C46" s="21"/>
      <c r="D46" s="21"/>
      <c r="E46" s="21"/>
      <c r="F46" s="21"/>
      <c r="G46" s="21"/>
      <c r="H46" s="21"/>
      <c r="I46" s="21"/>
      <c r="J46" s="21"/>
      <c r="K46" s="21"/>
      <c r="L46" s="21"/>
      <c r="M46" s="21"/>
    </row>
    <row r="47" spans="2:13" ht="14.25">
      <c r="B47" s="24">
        <v>6</v>
      </c>
      <c r="C47" s="21"/>
      <c r="D47" s="21"/>
      <c r="E47" s="21"/>
      <c r="F47" s="21"/>
      <c r="G47" s="21"/>
      <c r="H47" s="21"/>
      <c r="I47" s="21"/>
      <c r="J47" s="21"/>
      <c r="K47" s="21"/>
      <c r="L47" s="21"/>
      <c r="M47" s="21"/>
    </row>
    <row r="48" spans="2:13" ht="14.25">
      <c r="B48" s="24">
        <v>6.1</v>
      </c>
      <c r="C48" s="21"/>
      <c r="D48" s="21"/>
      <c r="E48" s="21"/>
      <c r="F48" s="21"/>
      <c r="G48" s="21"/>
      <c r="H48" s="21"/>
      <c r="I48" s="21"/>
      <c r="J48" s="21"/>
      <c r="K48" s="21"/>
      <c r="L48" s="21"/>
      <c r="M48" s="21"/>
    </row>
    <row r="49" spans="2:13" ht="14.25">
      <c r="B49" s="24">
        <v>6.2</v>
      </c>
      <c r="C49" s="21"/>
      <c r="D49" s="21"/>
      <c r="E49" s="21"/>
      <c r="F49" s="21"/>
      <c r="G49" s="21"/>
      <c r="H49" s="21"/>
      <c r="I49" s="21"/>
      <c r="J49" s="21"/>
      <c r="K49" s="21"/>
      <c r="L49" s="21"/>
      <c r="M49" s="21"/>
    </row>
    <row r="50" spans="2:13" ht="14.25">
      <c r="B50" s="24">
        <v>6.3</v>
      </c>
      <c r="C50" s="21"/>
      <c r="D50" s="21"/>
      <c r="E50" s="21"/>
      <c r="F50" s="21"/>
      <c r="G50" s="21"/>
      <c r="H50" s="21"/>
      <c r="I50" s="21"/>
      <c r="J50" s="21"/>
      <c r="K50" s="21"/>
      <c r="L50" s="21"/>
      <c r="M50" s="21"/>
    </row>
    <row r="51" spans="2:13" ht="14.25">
      <c r="B51" s="24">
        <v>6.4</v>
      </c>
      <c r="C51" s="21"/>
      <c r="D51" s="21"/>
      <c r="E51" s="21"/>
      <c r="F51" s="21"/>
      <c r="G51" s="21"/>
      <c r="H51" s="21"/>
      <c r="I51" s="21"/>
      <c r="J51" s="21"/>
      <c r="K51" s="21"/>
      <c r="L51" s="21"/>
      <c r="M51" s="21"/>
    </row>
    <row r="52" spans="2:13" ht="14.25">
      <c r="B52" s="24">
        <v>6.5</v>
      </c>
      <c r="C52" s="21"/>
      <c r="D52" s="21"/>
      <c r="E52" s="21"/>
      <c r="F52" s="21"/>
      <c r="G52" s="21"/>
      <c r="H52" s="21"/>
      <c r="I52" s="21"/>
      <c r="J52" s="21"/>
      <c r="K52" s="21"/>
      <c r="L52" s="21"/>
      <c r="M52" s="21"/>
    </row>
    <row r="53" spans="2:13" ht="14.25">
      <c r="B53" s="24">
        <v>6.6</v>
      </c>
      <c r="C53" s="21"/>
      <c r="D53" s="21"/>
      <c r="E53" s="21"/>
      <c r="F53" s="21"/>
      <c r="G53" s="21"/>
      <c r="H53" s="21"/>
      <c r="I53" s="21"/>
      <c r="J53" s="21"/>
      <c r="K53" s="21"/>
      <c r="L53" s="21"/>
      <c r="M53" s="21"/>
    </row>
    <row r="54" spans="2:13" ht="14.25">
      <c r="B54" s="24">
        <v>6.7</v>
      </c>
      <c r="C54" s="21"/>
      <c r="D54" s="21"/>
      <c r="E54" s="21"/>
      <c r="F54" s="21"/>
      <c r="G54" s="21"/>
      <c r="H54" s="21"/>
      <c r="I54" s="21"/>
      <c r="J54" s="21"/>
      <c r="K54" s="21"/>
      <c r="L54" s="21"/>
      <c r="M54" s="21"/>
    </row>
    <row r="55" spans="2:13" ht="14.25">
      <c r="B55" s="24">
        <v>6.8</v>
      </c>
      <c r="C55" s="21"/>
      <c r="D55" s="21"/>
      <c r="E55" s="21"/>
      <c r="F55" s="21"/>
      <c r="G55" s="21"/>
      <c r="H55" s="21"/>
      <c r="I55" s="21"/>
      <c r="J55" s="21"/>
      <c r="K55" s="21"/>
      <c r="L55" s="21"/>
      <c r="M55" s="21"/>
    </row>
    <row r="56" spans="2:13" ht="14.25">
      <c r="B56" s="24">
        <v>6.9</v>
      </c>
      <c r="C56" s="21"/>
      <c r="D56" s="21"/>
      <c r="E56" s="21"/>
      <c r="F56" s="21"/>
      <c r="G56" s="21"/>
      <c r="H56" s="21"/>
      <c r="I56" s="21"/>
      <c r="J56" s="21"/>
      <c r="K56" s="21"/>
      <c r="L56" s="21"/>
      <c r="M56" s="21"/>
    </row>
    <row r="57" spans="2:13" ht="14.25">
      <c r="B57" s="24">
        <v>7</v>
      </c>
      <c r="C57" s="21"/>
      <c r="D57" s="21"/>
      <c r="E57" s="21"/>
      <c r="F57" s="21"/>
      <c r="G57" s="21"/>
      <c r="H57" s="21"/>
      <c r="I57" s="21"/>
      <c r="J57" s="21"/>
      <c r="K57" s="21"/>
      <c r="L57" s="21"/>
      <c r="M57" s="21"/>
    </row>
    <row r="58" spans="2:13" ht="14.25">
      <c r="B58" s="24">
        <v>7.1</v>
      </c>
      <c r="C58" s="21"/>
      <c r="D58" s="21"/>
      <c r="E58" s="21"/>
      <c r="F58" s="21"/>
      <c r="G58" s="21"/>
      <c r="H58" s="21"/>
      <c r="I58" s="21"/>
      <c r="J58" s="21"/>
      <c r="K58" s="21"/>
      <c r="L58" s="21"/>
      <c r="M58" s="21"/>
    </row>
    <row r="59" spans="2:13" ht="14.25">
      <c r="B59" s="24">
        <v>7.2</v>
      </c>
      <c r="C59" s="21"/>
      <c r="D59" s="21"/>
      <c r="E59" s="21"/>
      <c r="F59" s="21"/>
      <c r="G59" s="21"/>
      <c r="H59" s="21"/>
      <c r="I59" s="21"/>
      <c r="J59" s="21"/>
      <c r="K59" s="21"/>
      <c r="L59" s="21"/>
      <c r="M59" s="21"/>
    </row>
    <row r="60" spans="2:13" ht="14.25">
      <c r="B60" s="24">
        <v>7.3</v>
      </c>
      <c r="C60" s="21"/>
      <c r="D60" s="21"/>
      <c r="E60" s="21"/>
      <c r="F60" s="21"/>
      <c r="G60" s="21"/>
      <c r="H60" s="21"/>
      <c r="I60" s="21"/>
      <c r="J60" s="21"/>
      <c r="K60" s="21"/>
      <c r="L60" s="21"/>
      <c r="M60" s="21"/>
    </row>
    <row r="61" spans="2:13" ht="14.25">
      <c r="B61" s="24">
        <v>7.4</v>
      </c>
      <c r="C61" s="21"/>
      <c r="D61" s="21"/>
      <c r="E61" s="21"/>
      <c r="F61" s="21"/>
      <c r="G61" s="21"/>
      <c r="H61" s="21"/>
      <c r="I61" s="21"/>
      <c r="J61" s="21"/>
      <c r="K61" s="21"/>
      <c r="L61" s="21"/>
      <c r="M61" s="21"/>
    </row>
    <row r="62" spans="2:13" ht="14.25">
      <c r="B62" s="24">
        <v>7.5</v>
      </c>
      <c r="C62" s="21"/>
      <c r="D62" s="21"/>
      <c r="E62" s="21"/>
      <c r="F62" s="21"/>
      <c r="G62" s="21"/>
      <c r="H62" s="21"/>
      <c r="I62" s="21"/>
      <c r="J62" s="21"/>
      <c r="K62" s="21"/>
      <c r="L62" s="21"/>
      <c r="M62" s="21"/>
    </row>
    <row r="63" spans="2:13" ht="14.25">
      <c r="B63" s="24">
        <v>7.6</v>
      </c>
      <c r="C63" s="21"/>
      <c r="D63" s="21"/>
      <c r="E63" s="21"/>
      <c r="F63" s="21"/>
      <c r="G63" s="21"/>
      <c r="H63" s="21"/>
      <c r="I63" s="21"/>
      <c r="J63" s="21"/>
      <c r="K63" s="21"/>
      <c r="L63" s="21"/>
      <c r="M63" s="21"/>
    </row>
    <row r="64" spans="2:13" ht="14.25">
      <c r="B64" s="24">
        <v>7.7</v>
      </c>
      <c r="C64" s="21"/>
      <c r="D64" s="21"/>
      <c r="E64" s="21"/>
      <c r="F64" s="21"/>
      <c r="G64" s="21"/>
      <c r="H64" s="21"/>
      <c r="I64" s="21"/>
      <c r="J64" s="21"/>
      <c r="K64" s="21"/>
      <c r="L64" s="21"/>
      <c r="M64" s="21"/>
    </row>
    <row r="65" spans="2:13" ht="14.25">
      <c r="B65" s="24">
        <v>7.8</v>
      </c>
      <c r="C65" s="21"/>
      <c r="D65" s="21"/>
      <c r="E65" s="21"/>
      <c r="F65" s="21"/>
      <c r="G65" s="21"/>
      <c r="H65" s="21"/>
      <c r="I65" s="21"/>
      <c r="J65" s="21"/>
      <c r="K65" s="21"/>
      <c r="L65" s="21"/>
      <c r="M65" s="21"/>
    </row>
    <row r="66" spans="2:13" ht="14.25">
      <c r="B66" s="24">
        <v>7.9</v>
      </c>
      <c r="C66" s="21"/>
      <c r="D66" s="21"/>
      <c r="E66" s="21"/>
      <c r="F66" s="21"/>
      <c r="G66" s="21"/>
      <c r="H66" s="21"/>
      <c r="I66" s="21"/>
      <c r="J66" s="21"/>
      <c r="K66" s="21"/>
      <c r="L66" s="21"/>
      <c r="M66" s="21"/>
    </row>
    <row r="67" spans="2:13" ht="14.25">
      <c r="B67" s="24">
        <v>8</v>
      </c>
      <c r="C67" s="21"/>
      <c r="D67" s="21"/>
      <c r="E67" s="21"/>
      <c r="F67" s="21"/>
      <c r="G67" s="21"/>
      <c r="H67" s="21"/>
      <c r="I67" s="21"/>
      <c r="J67" s="21"/>
      <c r="K67" s="21"/>
      <c r="L67" s="21"/>
      <c r="M67" s="21"/>
    </row>
    <row r="68" spans="2:13" ht="14.25">
      <c r="B68" s="24">
        <v>8.1</v>
      </c>
      <c r="C68" s="21"/>
      <c r="D68" s="21"/>
      <c r="E68" s="21"/>
      <c r="F68" s="21"/>
      <c r="G68" s="21"/>
      <c r="H68" s="21"/>
      <c r="I68" s="21"/>
      <c r="J68" s="21"/>
      <c r="K68" s="21"/>
      <c r="L68" s="21"/>
      <c r="M68" s="21"/>
    </row>
    <row r="69" spans="2:13" ht="14.25">
      <c r="B69" s="24">
        <v>8.2</v>
      </c>
      <c r="C69" s="21"/>
      <c r="D69" s="21"/>
      <c r="E69" s="21"/>
      <c r="F69" s="21"/>
      <c r="G69" s="21"/>
      <c r="H69" s="21"/>
      <c r="I69" s="21"/>
      <c r="J69" s="21"/>
      <c r="K69" s="21"/>
      <c r="L69" s="21"/>
      <c r="M69" s="21"/>
    </row>
    <row r="70" spans="2:13" ht="14.25">
      <c r="B70" s="24">
        <v>8.3</v>
      </c>
      <c r="C70" s="21"/>
      <c r="D70" s="21"/>
      <c r="E70" s="21"/>
      <c r="F70" s="21"/>
      <c r="G70" s="21"/>
      <c r="H70" s="21"/>
      <c r="I70" s="21"/>
      <c r="J70" s="21"/>
      <c r="K70" s="21"/>
      <c r="L70" s="21"/>
      <c r="M70" s="21"/>
    </row>
    <row r="71" spans="2:13" ht="14.25">
      <c r="B71" s="24">
        <v>8.4</v>
      </c>
      <c r="C71" s="21"/>
      <c r="D71" s="21"/>
      <c r="E71" s="21"/>
      <c r="F71" s="21"/>
      <c r="G71" s="21"/>
      <c r="H71" s="21"/>
      <c r="I71" s="21"/>
      <c r="J71" s="21"/>
      <c r="K71" s="21"/>
      <c r="L71" s="21"/>
      <c r="M71" s="21"/>
    </row>
    <row r="72" spans="2:13" ht="14.25">
      <c r="B72" s="24">
        <v>8.5</v>
      </c>
      <c r="C72" s="21"/>
      <c r="D72" s="21"/>
      <c r="E72" s="21"/>
      <c r="F72" s="21"/>
      <c r="G72" s="21"/>
      <c r="H72" s="21"/>
      <c r="I72" s="21"/>
      <c r="J72" s="21"/>
      <c r="K72" s="21"/>
      <c r="L72" s="21"/>
      <c r="M72" s="21"/>
    </row>
    <row r="73" spans="2:13" ht="14.25">
      <c r="B73" s="24">
        <v>8.6</v>
      </c>
      <c r="C73" s="21"/>
      <c r="D73" s="21"/>
      <c r="E73" s="21"/>
      <c r="F73" s="21"/>
      <c r="G73" s="21"/>
      <c r="H73" s="21"/>
      <c r="I73" s="21"/>
      <c r="J73" s="21"/>
      <c r="K73" s="21"/>
      <c r="L73" s="21"/>
      <c r="M73" s="21"/>
    </row>
    <row r="74" spans="2:13" ht="14.25">
      <c r="B74" s="24">
        <v>8.7</v>
      </c>
      <c r="C74" s="21"/>
      <c r="D74" s="21"/>
      <c r="E74" s="21"/>
      <c r="F74" s="21"/>
      <c r="G74" s="21"/>
      <c r="H74" s="21"/>
      <c r="I74" s="21"/>
      <c r="J74" s="21"/>
      <c r="K74" s="21"/>
      <c r="L74" s="21"/>
      <c r="M74" s="21"/>
    </row>
    <row r="75" spans="2:13" ht="14.25">
      <c r="B75" s="24">
        <v>8.8</v>
      </c>
      <c r="C75" s="21"/>
      <c r="D75" s="21"/>
      <c r="E75" s="21"/>
      <c r="F75" s="21"/>
      <c r="G75" s="21"/>
      <c r="H75" s="21"/>
      <c r="I75" s="21"/>
      <c r="J75" s="21"/>
      <c r="K75" s="21"/>
      <c r="L75" s="21"/>
      <c r="M75" s="21"/>
    </row>
    <row r="76" spans="2:13" ht="14.25">
      <c r="B76" s="24">
        <v>8.9</v>
      </c>
      <c r="C76" s="21"/>
      <c r="D76" s="21"/>
      <c r="E76" s="21"/>
      <c r="F76" s="21"/>
      <c r="G76" s="21"/>
      <c r="H76" s="21"/>
      <c r="I76" s="21"/>
      <c r="J76" s="21"/>
      <c r="K76" s="21"/>
      <c r="L76" s="21"/>
      <c r="M76" s="21"/>
    </row>
    <row r="77" spans="2:13" ht="14.25">
      <c r="B77" s="24">
        <v>9</v>
      </c>
      <c r="C77" s="21"/>
      <c r="D77" s="21"/>
      <c r="E77" s="21"/>
      <c r="F77" s="21"/>
      <c r="G77" s="21"/>
      <c r="H77" s="21"/>
      <c r="I77" s="21"/>
      <c r="J77" s="21"/>
      <c r="K77" s="21"/>
      <c r="L77" s="21"/>
      <c r="M77" s="21"/>
    </row>
    <row r="78" spans="2:13" ht="14.25">
      <c r="B78" s="24">
        <v>9.1</v>
      </c>
      <c r="C78" s="21"/>
      <c r="D78" s="21"/>
      <c r="E78" s="21"/>
      <c r="F78" s="21"/>
      <c r="G78" s="21"/>
      <c r="H78" s="21"/>
      <c r="I78" s="21"/>
      <c r="J78" s="21"/>
      <c r="K78" s="21"/>
      <c r="L78" s="21"/>
      <c r="M78" s="21"/>
    </row>
    <row r="79" spans="2:13" ht="14.25">
      <c r="B79" s="24">
        <v>9.2</v>
      </c>
      <c r="C79" s="21"/>
      <c r="D79" s="21"/>
      <c r="E79" s="21"/>
      <c r="F79" s="21"/>
      <c r="G79" s="21"/>
      <c r="H79" s="21"/>
      <c r="I79" s="21"/>
      <c r="J79" s="21"/>
      <c r="K79" s="21"/>
      <c r="L79" s="21"/>
      <c r="M79" s="21"/>
    </row>
    <row r="80" spans="2:13" ht="14.25">
      <c r="B80" s="24">
        <v>9.3</v>
      </c>
      <c r="C80" s="21"/>
      <c r="D80" s="21"/>
      <c r="E80" s="21"/>
      <c r="F80" s="21"/>
      <c r="G80" s="21"/>
      <c r="H80" s="21"/>
      <c r="I80" s="21"/>
      <c r="J80" s="21"/>
      <c r="K80" s="21"/>
      <c r="L80" s="21"/>
      <c r="M80" s="21"/>
    </row>
    <row r="81" spans="2:13" ht="14.25">
      <c r="B81" s="24">
        <v>9.4</v>
      </c>
      <c r="C81" s="21"/>
      <c r="D81" s="21"/>
      <c r="E81" s="21"/>
      <c r="F81" s="21"/>
      <c r="G81" s="21"/>
      <c r="H81" s="21"/>
      <c r="I81" s="21"/>
      <c r="J81" s="21"/>
      <c r="K81" s="21"/>
      <c r="L81" s="21"/>
      <c r="M81" s="21"/>
    </row>
    <row r="82" spans="2:13" ht="14.25">
      <c r="B82" s="24">
        <v>9.5</v>
      </c>
      <c r="C82" s="21"/>
      <c r="D82" s="21"/>
      <c r="E82" s="21"/>
      <c r="F82" s="21"/>
      <c r="G82" s="21"/>
      <c r="H82" s="21"/>
      <c r="I82" s="21"/>
      <c r="J82" s="21"/>
      <c r="K82" s="21"/>
      <c r="L82" s="21"/>
      <c r="M82" s="21"/>
    </row>
    <row r="83" spans="2:13" ht="14.25">
      <c r="B83" s="24">
        <v>9.6</v>
      </c>
      <c r="C83" s="21"/>
      <c r="D83" s="21"/>
      <c r="E83" s="21"/>
      <c r="F83" s="21"/>
      <c r="G83" s="21"/>
      <c r="H83" s="21"/>
      <c r="I83" s="21"/>
      <c r="J83" s="21"/>
      <c r="K83" s="21"/>
      <c r="L83" s="21"/>
      <c r="M83" s="21"/>
    </row>
    <row r="84" spans="2:13" ht="14.25">
      <c r="B84" s="24">
        <v>9.7</v>
      </c>
      <c r="C84" s="21"/>
      <c r="D84" s="21"/>
      <c r="E84" s="21"/>
      <c r="F84" s="21"/>
      <c r="G84" s="21"/>
      <c r="H84" s="21"/>
      <c r="I84" s="21"/>
      <c r="J84" s="21"/>
      <c r="K84" s="21"/>
      <c r="L84" s="21"/>
      <c r="M84" s="21"/>
    </row>
    <row r="85" spans="2:13" ht="14.25">
      <c r="B85" s="24">
        <v>9.8</v>
      </c>
      <c r="C85" s="21"/>
      <c r="D85" s="21"/>
      <c r="E85" s="21"/>
      <c r="F85" s="21"/>
      <c r="G85" s="21"/>
      <c r="H85" s="21"/>
      <c r="I85" s="21"/>
      <c r="J85" s="21"/>
      <c r="K85" s="21"/>
      <c r="L85" s="21"/>
      <c r="M85" s="21"/>
    </row>
    <row r="86" spans="2:13" ht="14.25">
      <c r="B86" s="24">
        <v>9.9</v>
      </c>
      <c r="C86" s="21"/>
      <c r="D86" s="21"/>
      <c r="E86" s="21"/>
      <c r="F86" s="21"/>
      <c r="G86" s="21"/>
      <c r="H86" s="21"/>
      <c r="I86" s="21"/>
      <c r="J86" s="21"/>
      <c r="K86" s="21"/>
      <c r="L86" s="21"/>
      <c r="M86" s="21"/>
    </row>
    <row r="87" spans="2:13" ht="14.25">
      <c r="B87" s="24">
        <v>10</v>
      </c>
      <c r="C87" s="21"/>
      <c r="D87" s="21"/>
      <c r="E87" s="21"/>
      <c r="F87" s="21"/>
      <c r="G87" s="21"/>
      <c r="H87" s="21"/>
      <c r="I87" s="21"/>
      <c r="J87" s="21"/>
      <c r="K87" s="21"/>
      <c r="L87" s="21"/>
      <c r="M87" s="21"/>
    </row>
    <row r="88" spans="2:13" ht="14.25">
      <c r="B88" s="24">
        <v>10.1</v>
      </c>
      <c r="C88" s="21"/>
      <c r="D88" s="21"/>
      <c r="E88" s="21"/>
      <c r="F88" s="21"/>
      <c r="G88" s="21"/>
      <c r="H88" s="21"/>
      <c r="I88" s="21"/>
      <c r="J88" s="21"/>
      <c r="K88" s="21"/>
      <c r="L88" s="21"/>
      <c r="M88" s="21"/>
    </row>
    <row r="89" spans="2:13" ht="14.25">
      <c r="B89" s="24">
        <v>10.2</v>
      </c>
      <c r="C89" s="21"/>
      <c r="D89" s="21"/>
      <c r="E89" s="21"/>
      <c r="F89" s="21"/>
      <c r="G89" s="21"/>
      <c r="H89" s="21"/>
      <c r="I89" s="21"/>
      <c r="J89" s="21"/>
      <c r="K89" s="21"/>
      <c r="L89" s="21"/>
      <c r="M89" s="21"/>
    </row>
    <row r="90" spans="2:13" ht="14.25">
      <c r="B90" s="24">
        <v>10.3</v>
      </c>
      <c r="C90" s="21"/>
      <c r="D90" s="21"/>
      <c r="E90" s="21"/>
      <c r="F90" s="21"/>
      <c r="G90" s="21"/>
      <c r="H90" s="21"/>
      <c r="I90" s="21"/>
      <c r="J90" s="21"/>
      <c r="K90" s="21"/>
      <c r="L90" s="21"/>
      <c r="M90" s="21"/>
    </row>
    <row r="91" spans="2:13" ht="14.25">
      <c r="B91" s="24">
        <v>10.4</v>
      </c>
      <c r="C91" s="21"/>
      <c r="D91" s="21"/>
      <c r="E91" s="21"/>
      <c r="F91" s="21"/>
      <c r="G91" s="21"/>
      <c r="H91" s="21"/>
      <c r="I91" s="21"/>
      <c r="J91" s="21"/>
      <c r="K91" s="21"/>
      <c r="L91" s="21"/>
      <c r="M91" s="21"/>
    </row>
    <row r="92" spans="2:13" ht="14.25">
      <c r="B92" s="24">
        <v>10.5</v>
      </c>
      <c r="C92" s="21"/>
      <c r="D92" s="21"/>
      <c r="E92" s="21"/>
      <c r="F92" s="21"/>
      <c r="G92" s="21"/>
      <c r="H92" s="21"/>
      <c r="I92" s="21"/>
      <c r="J92" s="21"/>
      <c r="K92" s="21"/>
      <c r="L92" s="21"/>
      <c r="M92" s="21"/>
    </row>
    <row r="93" spans="2:13" ht="14.25">
      <c r="B93" s="24">
        <v>10.6</v>
      </c>
      <c r="C93" s="21"/>
      <c r="D93" s="21"/>
      <c r="E93" s="21"/>
      <c r="F93" s="21"/>
      <c r="G93" s="21"/>
      <c r="H93" s="21"/>
      <c r="I93" s="21"/>
      <c r="J93" s="21"/>
      <c r="K93" s="21"/>
      <c r="L93" s="21"/>
      <c r="M93" s="21"/>
    </row>
    <row r="94" spans="2:13" ht="14.25">
      <c r="B94" s="24">
        <v>10.7</v>
      </c>
      <c r="C94" s="21"/>
      <c r="D94" s="21"/>
      <c r="E94" s="21"/>
      <c r="F94" s="21"/>
      <c r="G94" s="21"/>
      <c r="H94" s="21"/>
      <c r="I94" s="21"/>
      <c r="J94" s="21"/>
      <c r="K94" s="21"/>
      <c r="L94" s="21"/>
      <c r="M94" s="21"/>
    </row>
    <row r="95" spans="2:13" ht="14.25">
      <c r="B95" s="24">
        <v>10.8</v>
      </c>
      <c r="C95" s="21"/>
      <c r="D95" s="21"/>
      <c r="E95" s="21"/>
      <c r="F95" s="21"/>
      <c r="G95" s="21"/>
      <c r="H95" s="21"/>
      <c r="I95" s="21"/>
      <c r="J95" s="21"/>
      <c r="K95" s="21"/>
      <c r="L95" s="21"/>
      <c r="M95" s="21"/>
    </row>
    <row r="96" spans="2:13" ht="14.25">
      <c r="B96" s="24">
        <v>10.9</v>
      </c>
      <c r="C96" s="21"/>
      <c r="D96" s="21"/>
      <c r="E96" s="21"/>
      <c r="F96" s="21"/>
      <c r="G96" s="21"/>
      <c r="H96" s="21"/>
      <c r="I96" s="21"/>
      <c r="J96" s="21"/>
      <c r="K96" s="21"/>
      <c r="L96" s="21"/>
      <c r="M96" s="21"/>
    </row>
    <row r="97" spans="2:13" ht="14.25">
      <c r="B97" s="24">
        <v>11</v>
      </c>
      <c r="C97" s="21"/>
      <c r="D97" s="21"/>
      <c r="E97" s="21"/>
      <c r="F97" s="21"/>
      <c r="G97" s="21"/>
      <c r="H97" s="21"/>
      <c r="I97" s="21"/>
      <c r="J97" s="21"/>
      <c r="K97" s="21"/>
      <c r="L97" s="21"/>
      <c r="M97" s="21"/>
    </row>
    <row r="98" spans="2:13" ht="14.25">
      <c r="B98" s="24">
        <v>11.1</v>
      </c>
      <c r="C98" s="21"/>
      <c r="D98" s="21"/>
      <c r="E98" s="21"/>
      <c r="F98" s="21"/>
      <c r="G98" s="21"/>
      <c r="H98" s="21"/>
      <c r="I98" s="21"/>
      <c r="J98" s="21"/>
      <c r="K98" s="21"/>
      <c r="L98" s="21"/>
      <c r="M98" s="21"/>
    </row>
    <row r="99" spans="2:13" ht="14.25">
      <c r="B99" s="24">
        <v>11.2</v>
      </c>
      <c r="C99" s="21"/>
      <c r="D99" s="21"/>
      <c r="E99" s="21"/>
      <c r="F99" s="21"/>
      <c r="G99" s="21"/>
      <c r="H99" s="21"/>
      <c r="I99" s="21"/>
      <c r="J99" s="21"/>
      <c r="K99" s="21"/>
      <c r="L99" s="21"/>
      <c r="M99" s="21"/>
    </row>
    <row r="100" spans="2:13" ht="14.25">
      <c r="B100" s="24">
        <v>11.3</v>
      </c>
      <c r="C100" s="21"/>
      <c r="D100" s="21"/>
      <c r="E100" s="21"/>
      <c r="F100" s="21"/>
      <c r="G100" s="21"/>
      <c r="H100" s="21"/>
      <c r="I100" s="21"/>
      <c r="J100" s="21"/>
      <c r="K100" s="21"/>
      <c r="L100" s="21"/>
      <c r="M100" s="21"/>
    </row>
    <row r="101" spans="2:13" ht="14.25">
      <c r="B101" s="24">
        <v>11.4</v>
      </c>
      <c r="C101" s="21"/>
      <c r="D101" s="21"/>
      <c r="E101" s="21"/>
      <c r="F101" s="21"/>
      <c r="G101" s="21"/>
      <c r="H101" s="21"/>
      <c r="I101" s="21"/>
      <c r="J101" s="21"/>
      <c r="K101" s="21"/>
      <c r="L101" s="21"/>
      <c r="M101" s="21"/>
    </row>
    <row r="102" spans="2:13" ht="14.25">
      <c r="B102" s="24">
        <v>11.5</v>
      </c>
      <c r="C102" s="21"/>
      <c r="D102" s="21"/>
      <c r="E102" s="21"/>
      <c r="F102" s="21"/>
      <c r="G102" s="21"/>
      <c r="H102" s="21"/>
      <c r="I102" s="21"/>
      <c r="J102" s="21"/>
      <c r="K102" s="21"/>
      <c r="L102" s="21"/>
      <c r="M102" s="21"/>
    </row>
    <row r="103" spans="2:13" ht="14.25">
      <c r="B103" s="24">
        <v>11.6</v>
      </c>
      <c r="C103" s="21"/>
      <c r="D103" s="21"/>
      <c r="E103" s="21"/>
      <c r="F103" s="21"/>
      <c r="G103" s="21"/>
      <c r="H103" s="21"/>
      <c r="I103" s="21"/>
      <c r="J103" s="21"/>
      <c r="K103" s="21"/>
      <c r="L103" s="21"/>
      <c r="M103" s="21"/>
    </row>
    <row r="104" spans="2:13" ht="14.25">
      <c r="B104" s="24">
        <v>11.7</v>
      </c>
      <c r="C104" s="21"/>
      <c r="D104" s="21"/>
      <c r="E104" s="21"/>
      <c r="F104" s="21"/>
      <c r="G104" s="21"/>
      <c r="H104" s="21"/>
      <c r="I104" s="21"/>
      <c r="J104" s="21"/>
      <c r="K104" s="21"/>
      <c r="L104" s="21"/>
      <c r="M104" s="21"/>
    </row>
    <row r="105" spans="2:13" ht="14.25">
      <c r="B105" s="24">
        <v>11.8</v>
      </c>
      <c r="C105" s="21"/>
      <c r="D105" s="21"/>
      <c r="E105" s="21"/>
      <c r="F105" s="21"/>
      <c r="G105" s="21"/>
      <c r="H105" s="21"/>
      <c r="I105" s="21"/>
      <c r="J105" s="21"/>
      <c r="K105" s="21"/>
      <c r="L105" s="21"/>
      <c r="M105" s="21"/>
    </row>
    <row r="106" spans="2:13" ht="14.25">
      <c r="B106" s="24">
        <v>11.9</v>
      </c>
      <c r="C106" s="21"/>
      <c r="D106" s="21"/>
      <c r="E106" s="21"/>
      <c r="F106" s="21"/>
      <c r="G106" s="21"/>
      <c r="H106" s="21"/>
      <c r="I106" s="21"/>
      <c r="J106" s="21"/>
      <c r="K106" s="21"/>
      <c r="L106" s="21"/>
      <c r="M106" s="21"/>
    </row>
    <row r="107" spans="2:13" ht="14.25">
      <c r="B107" s="24">
        <v>12</v>
      </c>
      <c r="C107" s="21"/>
      <c r="D107" s="21"/>
      <c r="E107" s="21"/>
      <c r="F107" s="21"/>
      <c r="G107" s="21"/>
      <c r="H107" s="21"/>
      <c r="I107" s="21"/>
      <c r="J107" s="21"/>
      <c r="K107" s="21"/>
      <c r="L107" s="21"/>
      <c r="M107" s="21"/>
    </row>
    <row r="108" spans="2:13" ht="14.25">
      <c r="B108" s="24">
        <v>12.1</v>
      </c>
      <c r="C108" s="21"/>
      <c r="D108" s="21"/>
      <c r="E108" s="21"/>
      <c r="F108" s="21"/>
      <c r="G108" s="21"/>
      <c r="H108" s="21"/>
      <c r="I108" s="21"/>
      <c r="J108" s="21"/>
      <c r="K108" s="21"/>
      <c r="L108" s="21"/>
      <c r="M108" s="21"/>
    </row>
    <row r="109" spans="2:13" ht="14.25">
      <c r="B109" s="24">
        <v>12.2</v>
      </c>
      <c r="C109" s="21"/>
      <c r="D109" s="21"/>
      <c r="E109" s="21"/>
      <c r="F109" s="21"/>
      <c r="G109" s="21"/>
      <c r="H109" s="21"/>
      <c r="I109" s="21"/>
      <c r="J109" s="21"/>
      <c r="K109" s="21"/>
      <c r="L109" s="21"/>
      <c r="M109" s="21"/>
    </row>
    <row r="110" spans="2:13" ht="14.25">
      <c r="B110" s="24">
        <v>12.3</v>
      </c>
      <c r="C110" s="21"/>
      <c r="D110" s="21"/>
      <c r="E110" s="21"/>
      <c r="F110" s="21"/>
      <c r="G110" s="21"/>
      <c r="H110" s="21"/>
      <c r="I110" s="21"/>
      <c r="J110" s="21"/>
      <c r="K110" s="21"/>
      <c r="L110" s="21"/>
      <c r="M110" s="21"/>
    </row>
    <row r="111" spans="2:13" ht="14.25">
      <c r="B111" s="24">
        <v>12.4</v>
      </c>
      <c r="C111" s="21"/>
      <c r="D111" s="21"/>
      <c r="E111" s="21"/>
      <c r="F111" s="21"/>
      <c r="G111" s="21"/>
      <c r="H111" s="21"/>
      <c r="I111" s="21"/>
      <c r="J111" s="21"/>
      <c r="K111" s="21"/>
      <c r="L111" s="21"/>
      <c r="M111" s="21"/>
    </row>
    <row r="112" spans="2:13" ht="14.25">
      <c r="B112" s="24">
        <v>12.5</v>
      </c>
      <c r="C112" s="21"/>
      <c r="D112" s="21"/>
      <c r="E112" s="21"/>
      <c r="F112" s="21"/>
      <c r="G112" s="21"/>
      <c r="H112" s="21"/>
      <c r="I112" s="21"/>
      <c r="J112" s="21"/>
      <c r="K112" s="21"/>
      <c r="L112" s="21"/>
      <c r="M112" s="21"/>
    </row>
    <row r="113" spans="2:13" ht="14.25">
      <c r="B113" s="24">
        <v>12.6</v>
      </c>
      <c r="C113" s="21"/>
      <c r="D113" s="21"/>
      <c r="E113" s="21"/>
      <c r="F113" s="21"/>
      <c r="G113" s="21"/>
      <c r="H113" s="21"/>
      <c r="I113" s="21"/>
      <c r="J113" s="21"/>
      <c r="K113" s="21"/>
      <c r="L113" s="21"/>
      <c r="M113" s="21"/>
    </row>
    <row r="114" spans="2:13" ht="14.25">
      <c r="B114" s="24">
        <v>12.7</v>
      </c>
      <c r="C114" s="21"/>
      <c r="D114" s="21"/>
      <c r="E114" s="21"/>
      <c r="F114" s="21"/>
      <c r="G114" s="21"/>
      <c r="H114" s="21"/>
      <c r="I114" s="21"/>
      <c r="J114" s="21"/>
      <c r="K114" s="21"/>
      <c r="L114" s="21"/>
      <c r="M114" s="21"/>
    </row>
    <row r="115" spans="2:13" ht="14.25">
      <c r="B115" s="24">
        <v>12.8</v>
      </c>
      <c r="C115" s="21"/>
      <c r="D115" s="21"/>
      <c r="E115" s="21"/>
      <c r="F115" s="21"/>
      <c r="G115" s="21"/>
      <c r="H115" s="21"/>
      <c r="I115" s="21"/>
      <c r="J115" s="21"/>
      <c r="K115" s="21"/>
      <c r="L115" s="21"/>
      <c r="M115" s="21"/>
    </row>
    <row r="116" spans="2:13" ht="14.25">
      <c r="B116" s="24">
        <v>12.9</v>
      </c>
      <c r="C116" s="21"/>
      <c r="D116" s="21"/>
      <c r="E116" s="21"/>
      <c r="F116" s="21"/>
      <c r="G116" s="21"/>
      <c r="H116" s="21"/>
      <c r="I116" s="21"/>
      <c r="J116" s="21"/>
      <c r="K116" s="21"/>
      <c r="L116" s="21"/>
      <c r="M116" s="21"/>
    </row>
    <row r="117" spans="2:13" ht="14.25">
      <c r="B117" s="24">
        <v>13</v>
      </c>
      <c r="C117" s="21"/>
      <c r="D117" s="21"/>
      <c r="E117" s="21"/>
      <c r="F117" s="21"/>
      <c r="G117" s="21"/>
      <c r="H117" s="21"/>
      <c r="I117" s="21"/>
      <c r="J117" s="21"/>
      <c r="K117" s="21"/>
      <c r="L117" s="21"/>
      <c r="M117" s="21"/>
    </row>
    <row r="118" spans="2:13" ht="14.25">
      <c r="B118" s="24">
        <v>13.1</v>
      </c>
      <c r="C118" s="21"/>
      <c r="D118" s="21"/>
      <c r="E118" s="21"/>
      <c r="F118" s="21"/>
      <c r="G118" s="21"/>
      <c r="H118" s="21"/>
      <c r="I118" s="21"/>
      <c r="J118" s="21"/>
      <c r="K118" s="21"/>
      <c r="L118" s="21"/>
      <c r="M118" s="21"/>
    </row>
    <row r="119" spans="2:13" ht="14.25">
      <c r="B119" s="24">
        <v>13.2</v>
      </c>
      <c r="C119" s="21"/>
      <c r="D119" s="21"/>
      <c r="E119" s="21"/>
      <c r="F119" s="21"/>
      <c r="G119" s="21"/>
      <c r="H119" s="21"/>
      <c r="I119" s="21"/>
      <c r="J119" s="21"/>
      <c r="K119" s="21"/>
      <c r="L119" s="21"/>
      <c r="M119" s="21"/>
    </row>
    <row r="120" spans="2:13" ht="14.25">
      <c r="B120" s="24">
        <v>13.3</v>
      </c>
      <c r="C120" s="21"/>
      <c r="D120" s="21"/>
      <c r="E120" s="21"/>
      <c r="F120" s="21"/>
      <c r="G120" s="21"/>
      <c r="H120" s="21"/>
      <c r="I120" s="21"/>
      <c r="J120" s="21"/>
      <c r="K120" s="21"/>
      <c r="L120" s="21"/>
      <c r="M120" s="21"/>
    </row>
    <row r="121" spans="2:13" ht="14.25">
      <c r="B121" s="24">
        <v>13.4</v>
      </c>
      <c r="C121" s="21"/>
      <c r="D121" s="21"/>
      <c r="E121" s="21"/>
      <c r="F121" s="21"/>
      <c r="G121" s="21"/>
      <c r="H121" s="21"/>
      <c r="I121" s="21"/>
      <c r="J121" s="21"/>
      <c r="K121" s="21"/>
      <c r="L121" s="21"/>
      <c r="M121" s="21"/>
    </row>
    <row r="122" spans="2:13" ht="14.25">
      <c r="B122" s="24">
        <v>13.5</v>
      </c>
      <c r="C122" s="21"/>
      <c r="D122" s="21"/>
      <c r="E122" s="21"/>
      <c r="F122" s="21"/>
      <c r="G122" s="21"/>
      <c r="H122" s="21"/>
      <c r="I122" s="21"/>
      <c r="J122" s="21"/>
      <c r="K122" s="21"/>
      <c r="L122" s="21"/>
      <c r="M122" s="21"/>
    </row>
    <row r="123" spans="2:13" ht="14.25">
      <c r="B123" s="24">
        <v>13.6</v>
      </c>
      <c r="C123" s="21"/>
      <c r="D123" s="21"/>
      <c r="E123" s="21"/>
      <c r="F123" s="21"/>
      <c r="G123" s="21"/>
      <c r="H123" s="21"/>
      <c r="I123" s="21"/>
      <c r="J123" s="21"/>
      <c r="K123" s="21"/>
      <c r="L123" s="21"/>
      <c r="M123" s="21"/>
    </row>
    <row r="124" spans="2:13" ht="14.25">
      <c r="B124" s="24">
        <v>13.7</v>
      </c>
      <c r="C124" s="21"/>
      <c r="D124" s="21"/>
      <c r="E124" s="21"/>
      <c r="F124" s="21"/>
      <c r="G124" s="21"/>
      <c r="H124" s="21"/>
      <c r="I124" s="21"/>
      <c r="J124" s="21"/>
      <c r="K124" s="21"/>
      <c r="L124" s="21"/>
      <c r="M124" s="21"/>
    </row>
    <row r="125" spans="2:13" ht="14.25">
      <c r="B125" s="24">
        <v>13.8</v>
      </c>
      <c r="C125" s="21"/>
      <c r="D125" s="21"/>
      <c r="E125" s="21"/>
      <c r="F125" s="21"/>
      <c r="G125" s="21"/>
      <c r="H125" s="21"/>
      <c r="I125" s="21"/>
      <c r="J125" s="21"/>
      <c r="K125" s="21"/>
      <c r="L125" s="21"/>
      <c r="M125" s="21"/>
    </row>
    <row r="126" spans="2:13" ht="14.25">
      <c r="B126" s="24">
        <v>13.9</v>
      </c>
      <c r="C126" s="21"/>
      <c r="D126" s="21"/>
      <c r="E126" s="21"/>
      <c r="F126" s="21"/>
      <c r="G126" s="21"/>
      <c r="H126" s="21"/>
      <c r="I126" s="21"/>
      <c r="J126" s="21"/>
      <c r="K126" s="21"/>
      <c r="L126" s="21"/>
      <c r="M126" s="21"/>
    </row>
    <row r="127" spans="2:13" ht="14.25">
      <c r="B127" s="24">
        <v>14</v>
      </c>
      <c r="C127" s="21"/>
      <c r="D127" s="21"/>
      <c r="E127" s="21"/>
      <c r="F127" s="21"/>
      <c r="G127" s="21"/>
      <c r="H127" s="21"/>
      <c r="I127" s="21"/>
      <c r="J127" s="21"/>
      <c r="K127" s="21"/>
      <c r="L127" s="21"/>
      <c r="M127" s="21"/>
    </row>
    <row r="128" spans="2:13" ht="14.25">
      <c r="B128" s="24">
        <v>14.1</v>
      </c>
      <c r="C128" s="21"/>
      <c r="D128" s="21"/>
      <c r="E128" s="21"/>
      <c r="F128" s="21"/>
      <c r="G128" s="21"/>
      <c r="H128" s="21"/>
      <c r="I128" s="21"/>
      <c r="J128" s="21"/>
      <c r="K128" s="21"/>
      <c r="L128" s="21"/>
      <c r="M128" s="21"/>
    </row>
    <row r="129" spans="2:13" ht="14.25">
      <c r="B129" s="24">
        <v>14.2</v>
      </c>
      <c r="C129" s="21"/>
      <c r="D129" s="21"/>
      <c r="E129" s="21"/>
      <c r="F129" s="21"/>
      <c r="G129" s="21"/>
      <c r="H129" s="21"/>
      <c r="I129" s="21"/>
      <c r="J129" s="21"/>
      <c r="K129" s="21"/>
      <c r="L129" s="21"/>
      <c r="M129" s="21"/>
    </row>
    <row r="130" spans="2:13" ht="14.25">
      <c r="B130" s="24">
        <v>14.3</v>
      </c>
      <c r="C130" s="21"/>
      <c r="D130" s="21"/>
      <c r="E130" s="21"/>
      <c r="F130" s="21"/>
      <c r="G130" s="21"/>
      <c r="H130" s="21"/>
      <c r="I130" s="21"/>
      <c r="J130" s="21"/>
      <c r="K130" s="21"/>
      <c r="L130" s="21"/>
      <c r="M130" s="21"/>
    </row>
    <row r="131" spans="2:13" ht="14.25">
      <c r="B131" s="24">
        <v>14.4</v>
      </c>
      <c r="C131" s="21"/>
      <c r="D131" s="21"/>
      <c r="E131" s="21"/>
      <c r="F131" s="21"/>
      <c r="G131" s="21"/>
      <c r="H131" s="21"/>
      <c r="I131" s="21"/>
      <c r="J131" s="21"/>
      <c r="K131" s="21"/>
      <c r="L131" s="21"/>
      <c r="M131" s="21"/>
    </row>
    <row r="132" spans="2:13" ht="14.25">
      <c r="B132" s="24">
        <v>14.5</v>
      </c>
      <c r="C132" s="21"/>
      <c r="D132" s="21"/>
      <c r="E132" s="21"/>
      <c r="F132" s="21"/>
      <c r="G132" s="21"/>
      <c r="H132" s="21"/>
      <c r="I132" s="21"/>
      <c r="J132" s="21"/>
      <c r="K132" s="21"/>
      <c r="L132" s="21"/>
      <c r="M132" s="21"/>
    </row>
    <row r="133" spans="2:13" ht="14.25">
      <c r="B133" s="24">
        <v>14.6</v>
      </c>
      <c r="C133" s="21"/>
      <c r="D133" s="21"/>
      <c r="E133" s="21"/>
      <c r="F133" s="21"/>
      <c r="G133" s="21"/>
      <c r="H133" s="21"/>
      <c r="I133" s="21"/>
      <c r="J133" s="21"/>
      <c r="K133" s="21"/>
      <c r="L133" s="21"/>
      <c r="M133" s="21"/>
    </row>
    <row r="134" spans="2:13" ht="14.25">
      <c r="B134" s="24">
        <v>14.7</v>
      </c>
      <c r="C134" s="21"/>
      <c r="D134" s="21"/>
      <c r="E134" s="21"/>
      <c r="F134" s="21"/>
      <c r="G134" s="21"/>
      <c r="H134" s="21"/>
      <c r="I134" s="21"/>
      <c r="J134" s="21"/>
      <c r="K134" s="21"/>
      <c r="L134" s="21"/>
      <c r="M134" s="21"/>
    </row>
    <row r="135" spans="2:13" ht="14.25">
      <c r="B135" s="24">
        <v>14.8</v>
      </c>
      <c r="C135" s="21"/>
      <c r="D135" s="21"/>
      <c r="E135" s="21"/>
      <c r="F135" s="21"/>
      <c r="G135" s="21"/>
      <c r="H135" s="21"/>
      <c r="I135" s="21"/>
      <c r="J135" s="21"/>
      <c r="K135" s="21"/>
      <c r="L135" s="21"/>
      <c r="M135" s="21"/>
    </row>
    <row r="136" spans="2:13" ht="14.25">
      <c r="B136" s="24">
        <v>14.9</v>
      </c>
      <c r="C136" s="21"/>
      <c r="D136" s="21"/>
      <c r="E136" s="21"/>
      <c r="F136" s="21"/>
      <c r="G136" s="21"/>
      <c r="H136" s="21"/>
      <c r="I136" s="21"/>
      <c r="J136" s="21"/>
      <c r="K136" s="21"/>
      <c r="L136" s="21"/>
      <c r="M136" s="21"/>
    </row>
    <row r="137" spans="2:13" ht="14.25">
      <c r="B137" s="24">
        <v>15</v>
      </c>
      <c r="C137" s="21"/>
      <c r="D137" s="21"/>
      <c r="E137" s="21"/>
      <c r="F137" s="21"/>
      <c r="G137" s="21"/>
      <c r="H137" s="21"/>
      <c r="I137" s="21"/>
      <c r="J137" s="21"/>
      <c r="K137" s="21"/>
      <c r="L137" s="21"/>
      <c r="M137" s="21"/>
    </row>
    <row r="138" spans="2:13" ht="14.25">
      <c r="B138" s="24">
        <v>15.1</v>
      </c>
      <c r="C138" s="21"/>
      <c r="D138" s="21"/>
      <c r="E138" s="21"/>
      <c r="F138" s="21"/>
      <c r="G138" s="21"/>
      <c r="H138" s="21"/>
      <c r="I138" s="21"/>
      <c r="J138" s="21"/>
      <c r="K138" s="21"/>
      <c r="L138" s="21"/>
      <c r="M138" s="21"/>
    </row>
    <row r="139" spans="2:13" ht="14.25">
      <c r="B139" s="24">
        <v>15.2</v>
      </c>
      <c r="C139" s="21"/>
      <c r="D139" s="21"/>
      <c r="E139" s="21"/>
      <c r="F139" s="21"/>
      <c r="G139" s="21"/>
      <c r="H139" s="21"/>
      <c r="I139" s="21"/>
      <c r="J139" s="21"/>
      <c r="K139" s="21"/>
      <c r="L139" s="21"/>
      <c r="M139" s="21"/>
    </row>
    <row r="140" spans="2:13" ht="14.25">
      <c r="B140" s="24">
        <v>15.3</v>
      </c>
      <c r="C140" s="21"/>
      <c r="D140" s="21"/>
      <c r="E140" s="21"/>
      <c r="F140" s="21"/>
      <c r="G140" s="21"/>
      <c r="H140" s="21"/>
      <c r="I140" s="21"/>
      <c r="J140" s="21"/>
      <c r="K140" s="21"/>
      <c r="L140" s="21"/>
      <c r="M140" s="21"/>
    </row>
    <row r="141" spans="2:13" ht="14.25">
      <c r="B141" s="24">
        <v>15.4</v>
      </c>
      <c r="C141" s="21"/>
      <c r="D141" s="21"/>
      <c r="E141" s="21"/>
      <c r="F141" s="21"/>
      <c r="G141" s="21"/>
      <c r="H141" s="21"/>
      <c r="I141" s="21"/>
      <c r="J141" s="21"/>
      <c r="K141" s="21"/>
      <c r="L141" s="21"/>
      <c r="M141" s="21"/>
    </row>
    <row r="142" spans="2:13" ht="14.25">
      <c r="B142" s="24">
        <v>15.5</v>
      </c>
      <c r="C142" s="21"/>
      <c r="D142" s="21"/>
      <c r="E142" s="21"/>
      <c r="F142" s="21"/>
      <c r="G142" s="21"/>
      <c r="H142" s="21"/>
      <c r="I142" s="21"/>
      <c r="J142" s="21"/>
      <c r="K142" s="21"/>
      <c r="L142" s="21"/>
      <c r="M142" s="21"/>
    </row>
    <row r="143" spans="2:13" ht="14.25">
      <c r="B143" s="24">
        <v>15.6</v>
      </c>
      <c r="C143" s="21"/>
      <c r="D143" s="21"/>
      <c r="E143" s="21"/>
      <c r="F143" s="21"/>
      <c r="G143" s="21"/>
      <c r="H143" s="21"/>
      <c r="I143" s="21"/>
      <c r="J143" s="21"/>
      <c r="K143" s="21"/>
      <c r="L143" s="21"/>
      <c r="M143" s="21"/>
    </row>
    <row r="144" spans="2:13" ht="14.25">
      <c r="B144" s="24">
        <v>15.7</v>
      </c>
      <c r="C144" s="21"/>
      <c r="D144" s="21"/>
      <c r="E144" s="21"/>
      <c r="F144" s="21"/>
      <c r="G144" s="21"/>
      <c r="H144" s="21"/>
      <c r="I144" s="21"/>
      <c r="J144" s="21"/>
      <c r="K144" s="21"/>
      <c r="L144" s="21"/>
      <c r="M144" s="21"/>
    </row>
    <row r="145" spans="2:13" ht="14.25">
      <c r="B145" s="24">
        <v>15.8</v>
      </c>
      <c r="C145" s="21"/>
      <c r="D145" s="21"/>
      <c r="E145" s="21"/>
      <c r="F145" s="21"/>
      <c r="G145" s="21"/>
      <c r="H145" s="21"/>
      <c r="I145" s="21"/>
      <c r="J145" s="21"/>
      <c r="K145" s="21"/>
      <c r="L145" s="21"/>
      <c r="M145" s="21"/>
    </row>
    <row r="146" spans="2:13" ht="14.25">
      <c r="B146" s="24">
        <v>15.9</v>
      </c>
      <c r="C146" s="21"/>
      <c r="D146" s="21"/>
      <c r="E146" s="21"/>
      <c r="F146" s="21"/>
      <c r="G146" s="21"/>
      <c r="H146" s="21"/>
      <c r="I146" s="21"/>
      <c r="J146" s="21"/>
      <c r="K146" s="21"/>
      <c r="L146" s="21"/>
      <c r="M146" s="21"/>
    </row>
    <row r="147" spans="2:13" ht="14.25">
      <c r="B147" s="24">
        <v>16</v>
      </c>
      <c r="C147" s="21"/>
      <c r="D147" s="21"/>
      <c r="E147" s="21"/>
      <c r="F147" s="21"/>
      <c r="G147" s="21"/>
      <c r="H147" s="21"/>
      <c r="I147" s="21"/>
      <c r="J147" s="21"/>
      <c r="K147" s="21"/>
      <c r="L147" s="21"/>
      <c r="M147" s="21"/>
    </row>
    <row r="148" spans="2:13" ht="14.25">
      <c r="B148" s="24">
        <v>16.1</v>
      </c>
      <c r="C148" s="21"/>
      <c r="D148" s="21"/>
      <c r="E148" s="21"/>
      <c r="F148" s="21"/>
      <c r="G148" s="21"/>
      <c r="H148" s="21"/>
      <c r="I148" s="21"/>
      <c r="J148" s="21"/>
      <c r="K148" s="21"/>
      <c r="L148" s="21"/>
      <c r="M148" s="21"/>
    </row>
    <row r="149" spans="2:13" ht="14.25">
      <c r="B149" s="24">
        <v>16.2</v>
      </c>
      <c r="C149" s="21"/>
      <c r="D149" s="21"/>
      <c r="E149" s="21"/>
      <c r="F149" s="21"/>
      <c r="G149" s="21"/>
      <c r="H149" s="21"/>
      <c r="I149" s="21"/>
      <c r="J149" s="21"/>
      <c r="K149" s="21"/>
      <c r="L149" s="21"/>
      <c r="M149" s="21"/>
    </row>
    <row r="150" spans="2:13" ht="14.25">
      <c r="B150" s="24">
        <v>16.3</v>
      </c>
      <c r="C150" s="21"/>
      <c r="D150" s="21"/>
      <c r="E150" s="21"/>
      <c r="F150" s="21"/>
      <c r="G150" s="21"/>
      <c r="H150" s="21"/>
      <c r="I150" s="21"/>
      <c r="J150" s="21"/>
      <c r="K150" s="21"/>
      <c r="L150" s="21"/>
      <c r="M150" s="21"/>
    </row>
    <row r="151" spans="2:13" ht="14.25">
      <c r="B151" s="24">
        <v>16.4</v>
      </c>
      <c r="C151" s="21"/>
      <c r="D151" s="21"/>
      <c r="E151" s="21"/>
      <c r="F151" s="21"/>
      <c r="G151" s="21"/>
      <c r="H151" s="21"/>
      <c r="I151" s="21"/>
      <c r="J151" s="21"/>
      <c r="K151" s="21"/>
      <c r="L151" s="21"/>
      <c r="M151" s="21"/>
    </row>
    <row r="152" spans="2:13" ht="14.25">
      <c r="B152" s="24">
        <v>16.5</v>
      </c>
      <c r="C152" s="21"/>
      <c r="D152" s="21"/>
      <c r="E152" s="21"/>
      <c r="F152" s="21"/>
      <c r="G152" s="21"/>
      <c r="H152" s="21"/>
      <c r="I152" s="21"/>
      <c r="J152" s="21"/>
      <c r="K152" s="21"/>
      <c r="L152" s="21"/>
      <c r="M152" s="21"/>
    </row>
    <row r="153" spans="2:13" ht="14.25">
      <c r="B153" s="24">
        <v>16.6</v>
      </c>
      <c r="C153" s="21"/>
      <c r="D153" s="21"/>
      <c r="E153" s="21"/>
      <c r="F153" s="21"/>
      <c r="G153" s="21"/>
      <c r="H153" s="21"/>
      <c r="I153" s="21"/>
      <c r="J153" s="21"/>
      <c r="K153" s="21"/>
      <c r="L153" s="21"/>
      <c r="M153" s="21"/>
    </row>
    <row r="154" spans="2:13" ht="14.25">
      <c r="B154" s="24">
        <v>16.7</v>
      </c>
      <c r="C154" s="21"/>
      <c r="D154" s="21"/>
      <c r="E154" s="21"/>
      <c r="F154" s="21"/>
      <c r="G154" s="21"/>
      <c r="H154" s="21"/>
      <c r="I154" s="21"/>
      <c r="J154" s="21"/>
      <c r="K154" s="21"/>
      <c r="L154" s="21"/>
      <c r="M154" s="21"/>
    </row>
    <row r="155" spans="2:13" ht="14.25">
      <c r="B155" s="24">
        <v>16.8</v>
      </c>
      <c r="C155" s="21"/>
      <c r="D155" s="21"/>
      <c r="E155" s="21"/>
      <c r="F155" s="21"/>
      <c r="G155" s="21"/>
      <c r="H155" s="21"/>
      <c r="I155" s="21"/>
      <c r="J155" s="21"/>
      <c r="K155" s="21"/>
      <c r="L155" s="21"/>
      <c r="M155" s="21"/>
    </row>
    <row r="156" spans="2:13" ht="14.25">
      <c r="B156" s="24">
        <v>16.9</v>
      </c>
      <c r="C156" s="21"/>
      <c r="D156" s="21"/>
      <c r="E156" s="21"/>
      <c r="F156" s="21"/>
      <c r="G156" s="21"/>
      <c r="H156" s="21"/>
      <c r="I156" s="21"/>
      <c r="J156" s="21"/>
      <c r="K156" s="21"/>
      <c r="L156" s="21"/>
      <c r="M156" s="21"/>
    </row>
    <row r="157" spans="2:13" ht="14.25">
      <c r="B157" s="24">
        <v>17</v>
      </c>
      <c r="C157" s="21"/>
      <c r="D157" s="21"/>
      <c r="E157" s="21"/>
      <c r="F157" s="21"/>
      <c r="G157" s="21"/>
      <c r="H157" s="21"/>
      <c r="I157" s="21"/>
      <c r="J157" s="21"/>
      <c r="K157" s="21"/>
      <c r="L157" s="21"/>
      <c r="M157" s="21"/>
    </row>
    <row r="158" spans="2:13" ht="14.25">
      <c r="B158" s="24">
        <v>17.1</v>
      </c>
      <c r="C158" s="21"/>
      <c r="D158" s="21"/>
      <c r="E158" s="21"/>
      <c r="F158" s="21"/>
      <c r="G158" s="21"/>
      <c r="H158" s="21"/>
      <c r="I158" s="21"/>
      <c r="J158" s="21"/>
      <c r="K158" s="21"/>
      <c r="L158" s="21"/>
      <c r="M158" s="21"/>
    </row>
    <row r="159" spans="2:13" ht="14.25">
      <c r="B159" s="24">
        <v>17.2</v>
      </c>
      <c r="C159" s="21"/>
      <c r="D159" s="21"/>
      <c r="E159" s="21"/>
      <c r="F159" s="21"/>
      <c r="G159" s="21"/>
      <c r="H159" s="21"/>
      <c r="I159" s="21"/>
      <c r="J159" s="21"/>
      <c r="K159" s="21"/>
      <c r="L159" s="21"/>
      <c r="M159" s="21"/>
    </row>
    <row r="160" spans="2:13" ht="14.25">
      <c r="B160" s="24">
        <v>17.3</v>
      </c>
      <c r="C160" s="21"/>
      <c r="D160" s="21"/>
      <c r="E160" s="21"/>
      <c r="F160" s="21"/>
      <c r="G160" s="21"/>
      <c r="H160" s="21"/>
      <c r="I160" s="21"/>
      <c r="J160" s="21"/>
      <c r="K160" s="21"/>
      <c r="L160" s="21"/>
      <c r="M160" s="21"/>
    </row>
    <row r="161" spans="2:13" ht="14.25">
      <c r="B161" s="24">
        <v>17.4</v>
      </c>
      <c r="C161" s="21"/>
      <c r="D161" s="21"/>
      <c r="E161" s="21"/>
      <c r="F161" s="21"/>
      <c r="G161" s="21"/>
      <c r="H161" s="21"/>
      <c r="I161" s="21"/>
      <c r="J161" s="21"/>
      <c r="K161" s="21"/>
      <c r="L161" s="21"/>
      <c r="M161" s="21"/>
    </row>
    <row r="162" spans="2:13" ht="14.25">
      <c r="B162" s="24">
        <v>17.5</v>
      </c>
      <c r="C162" s="21"/>
      <c r="D162" s="21"/>
      <c r="E162" s="21"/>
      <c r="F162" s="21"/>
      <c r="G162" s="21"/>
      <c r="H162" s="21"/>
      <c r="I162" s="21"/>
      <c r="J162" s="21"/>
      <c r="K162" s="21"/>
      <c r="L162" s="21"/>
      <c r="M162" s="21"/>
    </row>
    <row r="163" spans="2:13" ht="14.25">
      <c r="B163" s="24">
        <v>17.6</v>
      </c>
      <c r="C163" s="21"/>
      <c r="D163" s="21"/>
      <c r="E163" s="21"/>
      <c r="F163" s="21"/>
      <c r="G163" s="21"/>
      <c r="H163" s="21"/>
      <c r="I163" s="21"/>
      <c r="J163" s="21"/>
      <c r="K163" s="21"/>
      <c r="L163" s="21"/>
      <c r="M163" s="21"/>
    </row>
    <row r="164" spans="2:13" ht="14.25">
      <c r="B164" s="24">
        <v>17.7</v>
      </c>
      <c r="C164" s="21"/>
      <c r="D164" s="21"/>
      <c r="E164" s="21"/>
      <c r="F164" s="21"/>
      <c r="G164" s="21"/>
      <c r="H164" s="21"/>
      <c r="I164" s="21"/>
      <c r="J164" s="21"/>
      <c r="K164" s="21"/>
      <c r="L164" s="21"/>
      <c r="M164" s="21"/>
    </row>
    <row r="165" spans="2:13" ht="14.25">
      <c r="B165" s="24">
        <v>17.8</v>
      </c>
      <c r="C165" s="21"/>
      <c r="D165" s="21"/>
      <c r="E165" s="21"/>
      <c r="F165" s="21"/>
      <c r="G165" s="21"/>
      <c r="H165" s="21"/>
      <c r="I165" s="21"/>
      <c r="J165" s="21"/>
      <c r="K165" s="21"/>
      <c r="L165" s="21"/>
      <c r="M165" s="21"/>
    </row>
    <row r="166" spans="2:13" ht="14.25">
      <c r="B166" s="24">
        <v>17.9</v>
      </c>
      <c r="C166" s="21"/>
      <c r="D166" s="21"/>
      <c r="E166" s="21"/>
      <c r="F166" s="21"/>
      <c r="G166" s="21"/>
      <c r="H166" s="21"/>
      <c r="I166" s="21"/>
      <c r="J166" s="21"/>
      <c r="K166" s="21"/>
      <c r="L166" s="21"/>
      <c r="M166" s="21"/>
    </row>
    <row r="167" spans="2:13" ht="14.25">
      <c r="B167" s="24">
        <v>18</v>
      </c>
      <c r="C167" s="21"/>
      <c r="D167" s="21"/>
      <c r="E167" s="21"/>
      <c r="F167" s="21"/>
      <c r="G167" s="21"/>
      <c r="H167" s="21"/>
      <c r="I167" s="21"/>
      <c r="J167" s="21"/>
      <c r="K167" s="21"/>
      <c r="L167" s="21"/>
      <c r="M167" s="21"/>
    </row>
    <row r="168" spans="2:13" ht="14.25">
      <c r="B168" s="24">
        <v>18.1</v>
      </c>
      <c r="C168" s="21"/>
      <c r="D168" s="21"/>
      <c r="E168" s="21"/>
      <c r="F168" s="21"/>
      <c r="G168" s="21"/>
      <c r="H168" s="21"/>
      <c r="I168" s="21"/>
      <c r="J168" s="21"/>
      <c r="K168" s="21"/>
      <c r="L168" s="21"/>
      <c r="M168" s="21"/>
    </row>
    <row r="169" spans="2:13" ht="14.25">
      <c r="B169" s="24">
        <v>18.2</v>
      </c>
      <c r="C169" s="21"/>
      <c r="D169" s="21"/>
      <c r="E169" s="21"/>
      <c r="F169" s="21"/>
      <c r="G169" s="21"/>
      <c r="H169" s="21"/>
      <c r="I169" s="21"/>
      <c r="J169" s="21"/>
      <c r="K169" s="21"/>
      <c r="L169" s="21"/>
      <c r="M169" s="21"/>
    </row>
    <row r="170" spans="2:13" ht="14.25">
      <c r="B170" s="24">
        <v>18.3</v>
      </c>
      <c r="C170" s="21"/>
      <c r="D170" s="21"/>
      <c r="E170" s="21"/>
      <c r="F170" s="21"/>
      <c r="G170" s="21"/>
      <c r="H170" s="21"/>
      <c r="I170" s="21"/>
      <c r="J170" s="21"/>
      <c r="K170" s="21"/>
      <c r="L170" s="21"/>
      <c r="M170" s="21"/>
    </row>
    <row r="171" spans="2:13" ht="14.25">
      <c r="B171" s="24">
        <v>18.4</v>
      </c>
      <c r="C171" s="21"/>
      <c r="D171" s="21"/>
      <c r="E171" s="21"/>
      <c r="F171" s="21"/>
      <c r="G171" s="21"/>
      <c r="H171" s="21"/>
      <c r="I171" s="21"/>
      <c r="J171" s="21"/>
      <c r="K171" s="21"/>
      <c r="L171" s="21"/>
      <c r="M171" s="21"/>
    </row>
    <row r="172" spans="2:13" ht="14.25">
      <c r="B172" s="24">
        <v>18.5</v>
      </c>
      <c r="C172" s="21"/>
      <c r="D172" s="21"/>
      <c r="E172" s="21"/>
      <c r="F172" s="21"/>
      <c r="G172" s="21"/>
      <c r="H172" s="21"/>
      <c r="I172" s="21"/>
      <c r="J172" s="21"/>
      <c r="K172" s="21"/>
      <c r="L172" s="21"/>
      <c r="M172" s="21"/>
    </row>
    <row r="173" spans="2:13" ht="14.25">
      <c r="B173" s="24">
        <v>18.6</v>
      </c>
      <c r="C173" s="21"/>
      <c r="D173" s="21"/>
      <c r="E173" s="21"/>
      <c r="F173" s="21"/>
      <c r="G173" s="21"/>
      <c r="H173" s="21"/>
      <c r="I173" s="21"/>
      <c r="J173" s="21"/>
      <c r="K173" s="21"/>
      <c r="L173" s="21"/>
      <c r="M173" s="21"/>
    </row>
    <row r="174" spans="2:13" ht="14.25">
      <c r="B174" s="24">
        <v>18.7</v>
      </c>
      <c r="C174" s="21"/>
      <c r="D174" s="21"/>
      <c r="E174" s="21"/>
      <c r="F174" s="21"/>
      <c r="G174" s="21"/>
      <c r="H174" s="21"/>
      <c r="I174" s="21"/>
      <c r="J174" s="21"/>
      <c r="K174" s="21"/>
      <c r="L174" s="21"/>
      <c r="M174" s="21"/>
    </row>
    <row r="175" spans="2:13" ht="14.25">
      <c r="B175" s="24">
        <v>18.8</v>
      </c>
      <c r="C175" s="21"/>
      <c r="D175" s="21"/>
      <c r="E175" s="21"/>
      <c r="F175" s="21"/>
      <c r="G175" s="21"/>
      <c r="H175" s="21"/>
      <c r="I175" s="21"/>
      <c r="J175" s="21"/>
      <c r="K175" s="21"/>
      <c r="L175" s="21"/>
      <c r="M175" s="21"/>
    </row>
    <row r="176" spans="2:13" ht="14.25">
      <c r="B176" s="24">
        <v>18.9</v>
      </c>
      <c r="C176" s="21"/>
      <c r="D176" s="21"/>
      <c r="E176" s="21"/>
      <c r="F176" s="21"/>
      <c r="G176" s="21"/>
      <c r="H176" s="21"/>
      <c r="I176" s="21"/>
      <c r="J176" s="21"/>
      <c r="K176" s="21"/>
      <c r="L176" s="21"/>
      <c r="M176" s="21"/>
    </row>
    <row r="177" spans="2:13" ht="14.25">
      <c r="B177" s="24">
        <v>19</v>
      </c>
      <c r="C177" s="21"/>
      <c r="D177" s="21"/>
      <c r="E177" s="21"/>
      <c r="F177" s="21"/>
      <c r="G177" s="21"/>
      <c r="H177" s="21"/>
      <c r="I177" s="21"/>
      <c r="J177" s="21"/>
      <c r="K177" s="21"/>
      <c r="L177" s="21"/>
      <c r="M177" s="21"/>
    </row>
    <row r="178" spans="2:13" ht="14.25">
      <c r="B178" s="24">
        <v>19.1</v>
      </c>
      <c r="C178" s="21"/>
      <c r="D178" s="21"/>
      <c r="E178" s="21"/>
      <c r="F178" s="21"/>
      <c r="G178" s="21"/>
      <c r="H178" s="21"/>
      <c r="I178" s="21"/>
      <c r="J178" s="21"/>
      <c r="K178" s="21"/>
      <c r="L178" s="21"/>
      <c r="M178" s="21"/>
    </row>
    <row r="179" spans="2:13" ht="14.25">
      <c r="B179" s="24">
        <v>19.2</v>
      </c>
      <c r="C179" s="21"/>
      <c r="D179" s="21"/>
      <c r="E179" s="21"/>
      <c r="F179" s="21"/>
      <c r="G179" s="21"/>
      <c r="H179" s="21"/>
      <c r="I179" s="21"/>
      <c r="J179" s="21"/>
      <c r="K179" s="21"/>
      <c r="L179" s="21"/>
      <c r="M179" s="21"/>
    </row>
    <row r="180" spans="2:13" ht="14.25">
      <c r="B180" s="24">
        <v>19.3</v>
      </c>
      <c r="C180" s="21"/>
      <c r="D180" s="21"/>
      <c r="E180" s="21"/>
      <c r="F180" s="21"/>
      <c r="G180" s="21"/>
      <c r="H180" s="21"/>
      <c r="I180" s="21"/>
      <c r="J180" s="21"/>
      <c r="K180" s="21"/>
      <c r="L180" s="21"/>
      <c r="M180" s="21"/>
    </row>
    <row r="181" spans="2:13" ht="14.25">
      <c r="B181" s="24">
        <v>19.4</v>
      </c>
      <c r="C181" s="21"/>
      <c r="D181" s="21"/>
      <c r="E181" s="21"/>
      <c r="F181" s="21"/>
      <c r="G181" s="21"/>
      <c r="H181" s="21"/>
      <c r="I181" s="21"/>
      <c r="J181" s="21"/>
      <c r="K181" s="21"/>
      <c r="L181" s="21"/>
      <c r="M181" s="21"/>
    </row>
    <row r="182" spans="2:13" ht="14.25">
      <c r="B182" s="24">
        <v>19.5</v>
      </c>
      <c r="C182" s="21"/>
      <c r="D182" s="21"/>
      <c r="E182" s="21"/>
      <c r="F182" s="21"/>
      <c r="G182" s="21"/>
      <c r="H182" s="21"/>
      <c r="I182" s="21"/>
      <c r="J182" s="21"/>
      <c r="K182" s="21"/>
      <c r="L182" s="21"/>
      <c r="M182" s="21"/>
    </row>
    <row r="183" spans="2:13" ht="14.25">
      <c r="B183" s="24">
        <v>19.6</v>
      </c>
      <c r="C183" s="21"/>
      <c r="D183" s="21"/>
      <c r="E183" s="21"/>
      <c r="F183" s="21"/>
      <c r="G183" s="21"/>
      <c r="H183" s="21"/>
      <c r="I183" s="21"/>
      <c r="J183" s="21"/>
      <c r="K183" s="21"/>
      <c r="L183" s="21"/>
      <c r="M183" s="21"/>
    </row>
    <row r="184" spans="2:13" ht="14.25">
      <c r="B184" s="24">
        <v>19.7</v>
      </c>
      <c r="C184" s="21"/>
      <c r="D184" s="21"/>
      <c r="E184" s="21"/>
      <c r="F184" s="21"/>
      <c r="G184" s="21"/>
      <c r="H184" s="21"/>
      <c r="I184" s="21"/>
      <c r="J184" s="21"/>
      <c r="K184" s="21"/>
      <c r="L184" s="21"/>
      <c r="M184" s="21"/>
    </row>
    <row r="185" spans="2:13" ht="14.25">
      <c r="B185" s="24">
        <v>19.8</v>
      </c>
      <c r="C185" s="21"/>
      <c r="D185" s="21"/>
      <c r="E185" s="21"/>
      <c r="F185" s="21"/>
      <c r="G185" s="21"/>
      <c r="H185" s="21"/>
      <c r="I185" s="21"/>
      <c r="J185" s="21"/>
      <c r="K185" s="21"/>
      <c r="L185" s="21"/>
      <c r="M185" s="21"/>
    </row>
    <row r="186" spans="2:13" ht="14.25">
      <c r="B186" s="24">
        <v>19.9</v>
      </c>
      <c r="C186" s="21"/>
      <c r="D186" s="21"/>
      <c r="E186" s="21"/>
      <c r="F186" s="21"/>
      <c r="G186" s="21"/>
      <c r="H186" s="21"/>
      <c r="I186" s="21"/>
      <c r="J186" s="21"/>
      <c r="K186" s="21"/>
      <c r="L186" s="21"/>
      <c r="M186" s="21"/>
    </row>
    <row r="187" spans="2:13" ht="14.25">
      <c r="B187" s="24">
        <v>20</v>
      </c>
      <c r="C187" s="21"/>
      <c r="D187" s="21"/>
      <c r="E187" s="21"/>
      <c r="F187" s="21"/>
      <c r="G187" s="21"/>
      <c r="H187" s="21"/>
      <c r="I187" s="21"/>
      <c r="J187" s="21"/>
      <c r="K187" s="21"/>
      <c r="L187" s="21"/>
      <c r="M187" s="21"/>
    </row>
    <row r="188" spans="2:13" ht="14.25">
      <c r="B188" s="24">
        <v>20.1</v>
      </c>
      <c r="C188" s="21"/>
      <c r="D188" s="21"/>
      <c r="E188" s="21"/>
      <c r="F188" s="21"/>
      <c r="G188" s="21"/>
      <c r="H188" s="21"/>
      <c r="I188" s="21"/>
      <c r="J188" s="21"/>
      <c r="K188" s="21"/>
      <c r="L188" s="21"/>
      <c r="M188" s="21"/>
    </row>
    <row r="189" spans="2:13" ht="14.25">
      <c r="B189" s="24">
        <v>20.2</v>
      </c>
      <c r="C189" s="21"/>
      <c r="D189" s="21"/>
      <c r="E189" s="21"/>
      <c r="F189" s="21"/>
      <c r="G189" s="21"/>
      <c r="H189" s="21"/>
      <c r="I189" s="21"/>
      <c r="J189" s="21"/>
      <c r="K189" s="21"/>
      <c r="L189" s="21"/>
      <c r="M189" s="21"/>
    </row>
    <row r="190" spans="2:13" ht="14.25">
      <c r="B190" s="24">
        <v>20.3</v>
      </c>
      <c r="C190" s="21"/>
      <c r="D190" s="21"/>
      <c r="E190" s="21"/>
      <c r="F190" s="21"/>
      <c r="G190" s="21"/>
      <c r="H190" s="21"/>
      <c r="I190" s="21"/>
      <c r="J190" s="21"/>
      <c r="K190" s="21"/>
      <c r="L190" s="21"/>
      <c r="M190" s="21"/>
    </row>
    <row r="191" spans="2:13" ht="14.25">
      <c r="B191" s="24">
        <v>20.4</v>
      </c>
      <c r="C191" s="21"/>
      <c r="D191" s="21"/>
      <c r="E191" s="21"/>
      <c r="F191" s="21"/>
      <c r="G191" s="21"/>
      <c r="H191" s="21"/>
      <c r="I191" s="21"/>
      <c r="J191" s="21"/>
      <c r="K191" s="21"/>
      <c r="L191" s="21"/>
      <c r="M191" s="21"/>
    </row>
    <row r="192" spans="2:13" ht="14.25">
      <c r="B192" s="24">
        <v>20.5</v>
      </c>
      <c r="C192" s="21"/>
      <c r="D192" s="21"/>
      <c r="E192" s="21"/>
      <c r="F192" s="21"/>
      <c r="G192" s="21"/>
      <c r="H192" s="21"/>
      <c r="I192" s="21"/>
      <c r="J192" s="21"/>
      <c r="K192" s="21"/>
      <c r="L192" s="21"/>
      <c r="M192" s="21"/>
    </row>
    <row r="193" spans="2:13" ht="14.25">
      <c r="B193" s="24">
        <v>20.6</v>
      </c>
      <c r="C193" s="21"/>
      <c r="D193" s="21"/>
      <c r="E193" s="21"/>
      <c r="F193" s="21"/>
      <c r="G193" s="21"/>
      <c r="H193" s="21"/>
      <c r="I193" s="21"/>
      <c r="J193" s="21"/>
      <c r="K193" s="21"/>
      <c r="L193" s="21"/>
      <c r="M193" s="21"/>
    </row>
    <row r="194" spans="2:13" ht="14.25">
      <c r="B194" s="24">
        <v>20.7</v>
      </c>
      <c r="C194" s="21"/>
      <c r="D194" s="21"/>
      <c r="E194" s="21"/>
      <c r="F194" s="21"/>
      <c r="G194" s="21"/>
      <c r="H194" s="21"/>
      <c r="I194" s="21"/>
      <c r="J194" s="21"/>
      <c r="K194" s="21"/>
      <c r="L194" s="21"/>
      <c r="M194" s="21"/>
    </row>
    <row r="195" spans="2:13" ht="14.25">
      <c r="B195" s="24">
        <v>20.8</v>
      </c>
      <c r="C195" s="21"/>
      <c r="D195" s="21"/>
      <c r="E195" s="21"/>
      <c r="F195" s="21"/>
      <c r="G195" s="21"/>
      <c r="H195" s="21"/>
      <c r="I195" s="21"/>
      <c r="J195" s="21"/>
      <c r="K195" s="21"/>
      <c r="L195" s="21"/>
      <c r="M195" s="21"/>
    </row>
    <row r="196" spans="2:13" ht="14.25">
      <c r="B196" s="24">
        <v>20.9</v>
      </c>
      <c r="C196" s="21"/>
      <c r="D196" s="21"/>
      <c r="E196" s="21"/>
      <c r="F196" s="21"/>
      <c r="G196" s="21"/>
      <c r="H196" s="21"/>
      <c r="I196" s="21"/>
      <c r="J196" s="21"/>
      <c r="K196" s="21"/>
      <c r="L196" s="21"/>
      <c r="M196" s="21"/>
    </row>
    <row r="197" spans="2:13" ht="14.25">
      <c r="B197" s="24">
        <v>21</v>
      </c>
      <c r="C197" s="21"/>
      <c r="D197" s="21"/>
      <c r="E197" s="21"/>
      <c r="F197" s="21"/>
      <c r="G197" s="21"/>
      <c r="H197" s="21"/>
      <c r="I197" s="21"/>
      <c r="J197" s="21"/>
      <c r="K197" s="21"/>
      <c r="L197" s="21"/>
      <c r="M197" s="21"/>
    </row>
    <row r="198" spans="2:13" ht="14.25">
      <c r="B198" s="24">
        <v>21.1</v>
      </c>
      <c r="C198" s="21"/>
      <c r="D198" s="21"/>
      <c r="E198" s="21"/>
      <c r="F198" s="21"/>
      <c r="G198" s="21"/>
      <c r="H198" s="21"/>
      <c r="I198" s="21"/>
      <c r="J198" s="21"/>
      <c r="K198" s="21"/>
      <c r="L198" s="21"/>
      <c r="M198" s="21"/>
    </row>
    <row r="199" spans="2:13" ht="14.25">
      <c r="B199" s="24">
        <v>21.2</v>
      </c>
      <c r="C199" s="21"/>
      <c r="D199" s="21"/>
      <c r="E199" s="21"/>
      <c r="F199" s="21"/>
      <c r="G199" s="21"/>
      <c r="H199" s="21"/>
      <c r="I199" s="21"/>
      <c r="J199" s="21"/>
      <c r="K199" s="21"/>
      <c r="L199" s="21"/>
      <c r="M199" s="21"/>
    </row>
    <row r="200" spans="2:13" ht="14.25">
      <c r="B200" s="24">
        <v>21.3</v>
      </c>
      <c r="C200" s="21"/>
      <c r="D200" s="21"/>
      <c r="E200" s="21"/>
      <c r="F200" s="21"/>
      <c r="G200" s="21"/>
      <c r="H200" s="21"/>
      <c r="I200" s="21"/>
      <c r="J200" s="21"/>
      <c r="K200" s="21"/>
      <c r="L200" s="21"/>
      <c r="M200" s="21"/>
    </row>
    <row r="201" spans="2:13" ht="14.25">
      <c r="B201" s="24">
        <v>21.4</v>
      </c>
      <c r="C201" s="21"/>
      <c r="D201" s="21"/>
      <c r="E201" s="21"/>
      <c r="F201" s="21"/>
      <c r="G201" s="21"/>
      <c r="H201" s="21"/>
      <c r="I201" s="21"/>
      <c r="J201" s="21"/>
      <c r="K201" s="21"/>
      <c r="L201" s="21"/>
      <c r="M201" s="21"/>
    </row>
    <row r="202" spans="2:13" ht="14.25">
      <c r="B202" s="24">
        <v>21.5</v>
      </c>
      <c r="C202" s="21"/>
      <c r="D202" s="21"/>
      <c r="E202" s="21"/>
      <c r="F202" s="21"/>
      <c r="G202" s="21"/>
      <c r="H202" s="21"/>
      <c r="I202" s="21"/>
      <c r="J202" s="21"/>
      <c r="K202" s="21"/>
      <c r="L202" s="21"/>
      <c r="M202" s="21"/>
    </row>
    <row r="203" spans="2:13" ht="14.25">
      <c r="B203" s="24">
        <v>21.6</v>
      </c>
      <c r="C203" s="21"/>
      <c r="D203" s="21"/>
      <c r="E203" s="21"/>
      <c r="F203" s="21"/>
      <c r="G203" s="21"/>
      <c r="H203" s="21"/>
      <c r="I203" s="21"/>
      <c r="J203" s="21"/>
      <c r="K203" s="21"/>
      <c r="L203" s="21"/>
      <c r="M203" s="21"/>
    </row>
    <row r="204" spans="2:13" ht="14.25">
      <c r="B204" s="24">
        <v>21.7</v>
      </c>
      <c r="C204" s="21"/>
      <c r="D204" s="21"/>
      <c r="E204" s="21"/>
      <c r="F204" s="21"/>
      <c r="G204" s="21"/>
      <c r="H204" s="21"/>
      <c r="I204" s="21"/>
      <c r="J204" s="21"/>
      <c r="K204" s="21"/>
      <c r="L204" s="21"/>
      <c r="M204" s="21"/>
    </row>
    <row r="205" spans="2:13" ht="14.25">
      <c r="B205" s="24">
        <v>21.8</v>
      </c>
      <c r="C205" s="21"/>
      <c r="D205" s="21"/>
      <c r="E205" s="21"/>
      <c r="F205" s="21"/>
      <c r="G205" s="21"/>
      <c r="H205" s="21"/>
      <c r="I205" s="21"/>
      <c r="J205" s="21"/>
      <c r="K205" s="21"/>
      <c r="L205" s="21"/>
      <c r="M205" s="21"/>
    </row>
    <row r="206" spans="2:13" ht="14.25">
      <c r="B206" s="24">
        <v>21.9</v>
      </c>
      <c r="C206" s="21"/>
      <c r="D206" s="21"/>
      <c r="E206" s="21"/>
      <c r="F206" s="21"/>
      <c r="G206" s="21"/>
      <c r="H206" s="21"/>
      <c r="I206" s="21"/>
      <c r="J206" s="21"/>
      <c r="K206" s="21"/>
      <c r="L206" s="21"/>
      <c r="M206" s="21"/>
    </row>
    <row r="207" spans="2:13" ht="14.25">
      <c r="B207" s="24">
        <v>22</v>
      </c>
      <c r="C207" s="21"/>
      <c r="D207" s="21"/>
      <c r="E207" s="21"/>
      <c r="F207" s="21"/>
      <c r="G207" s="21"/>
      <c r="H207" s="21"/>
      <c r="I207" s="21"/>
      <c r="J207" s="21"/>
      <c r="K207" s="21"/>
      <c r="L207" s="21"/>
      <c r="M207" s="21"/>
    </row>
    <row r="208" spans="2:13" ht="14.25">
      <c r="B208" s="24">
        <v>22.1</v>
      </c>
      <c r="C208" s="21"/>
      <c r="D208" s="21"/>
      <c r="E208" s="21"/>
      <c r="F208" s="21"/>
      <c r="G208" s="21"/>
      <c r="H208" s="21"/>
      <c r="I208" s="21"/>
      <c r="J208" s="21"/>
      <c r="K208" s="21"/>
      <c r="L208" s="21"/>
      <c r="M208" s="21"/>
    </row>
    <row r="209" spans="2:13" ht="14.25">
      <c r="B209" s="24">
        <v>22.2</v>
      </c>
      <c r="C209" s="21"/>
      <c r="D209" s="21"/>
      <c r="E209" s="21"/>
      <c r="F209" s="21"/>
      <c r="G209" s="21"/>
      <c r="H209" s="21"/>
      <c r="I209" s="21"/>
      <c r="J209" s="21"/>
      <c r="K209" s="21"/>
      <c r="L209" s="21"/>
      <c r="M209" s="21"/>
    </row>
    <row r="210" spans="2:13" ht="14.25">
      <c r="B210" s="24">
        <v>22.3</v>
      </c>
      <c r="C210" s="21"/>
      <c r="D210" s="21"/>
      <c r="E210" s="21"/>
      <c r="F210" s="21"/>
      <c r="G210" s="21"/>
      <c r="H210" s="21"/>
      <c r="I210" s="21"/>
      <c r="J210" s="21"/>
      <c r="K210" s="21"/>
      <c r="L210" s="21"/>
      <c r="M210" s="21"/>
    </row>
    <row r="211" spans="2:13" ht="14.25">
      <c r="B211" s="24">
        <v>22.4</v>
      </c>
      <c r="C211" s="21"/>
      <c r="D211" s="21"/>
      <c r="E211" s="21"/>
      <c r="F211" s="21"/>
      <c r="G211" s="21"/>
      <c r="H211" s="21"/>
      <c r="I211" s="21"/>
      <c r="J211" s="21"/>
      <c r="K211" s="21"/>
      <c r="L211" s="21"/>
      <c r="M211" s="21"/>
    </row>
    <row r="212" spans="2:13" ht="14.25">
      <c r="B212" s="24">
        <v>22.5</v>
      </c>
      <c r="C212" s="21"/>
      <c r="D212" s="21"/>
      <c r="E212" s="21"/>
      <c r="F212" s="21"/>
      <c r="G212" s="21"/>
      <c r="H212" s="21"/>
      <c r="I212" s="21"/>
      <c r="J212" s="21"/>
      <c r="K212" s="21"/>
      <c r="L212" s="21"/>
      <c r="M212" s="21"/>
    </row>
    <row r="213" spans="2:13" ht="14.25">
      <c r="B213" s="24">
        <v>22.6</v>
      </c>
      <c r="C213" s="21"/>
      <c r="D213" s="21"/>
      <c r="E213" s="21"/>
      <c r="F213" s="21"/>
      <c r="G213" s="21"/>
      <c r="H213" s="21"/>
      <c r="I213" s="21"/>
      <c r="J213" s="21"/>
      <c r="K213" s="21"/>
      <c r="L213" s="21"/>
      <c r="M213" s="21"/>
    </row>
    <row r="214" spans="2:13" ht="14.25">
      <c r="B214" s="24">
        <v>22.7</v>
      </c>
      <c r="C214" s="21"/>
      <c r="D214" s="21"/>
      <c r="E214" s="21"/>
      <c r="F214" s="21"/>
      <c r="G214" s="21"/>
      <c r="H214" s="21"/>
      <c r="I214" s="21"/>
      <c r="J214" s="21"/>
      <c r="K214" s="21"/>
      <c r="L214" s="21"/>
      <c r="M214" s="21"/>
    </row>
    <row r="215" spans="2:13" ht="14.25">
      <c r="B215" s="24">
        <v>22.8</v>
      </c>
      <c r="C215" s="21"/>
      <c r="D215" s="21"/>
      <c r="E215" s="21"/>
      <c r="F215" s="21"/>
      <c r="G215" s="21"/>
      <c r="H215" s="21"/>
      <c r="I215" s="21"/>
      <c r="J215" s="21"/>
      <c r="K215" s="21"/>
      <c r="L215" s="21"/>
      <c r="M215" s="21"/>
    </row>
    <row r="216" spans="2:13" ht="14.25">
      <c r="B216" s="24">
        <v>22.9</v>
      </c>
      <c r="C216" s="21"/>
      <c r="D216" s="21"/>
      <c r="E216" s="21"/>
      <c r="F216" s="21"/>
      <c r="G216" s="21"/>
      <c r="H216" s="21"/>
      <c r="I216" s="21"/>
      <c r="J216" s="21"/>
      <c r="K216" s="21"/>
      <c r="L216" s="21"/>
      <c r="M216" s="21"/>
    </row>
    <row r="217" spans="2:13" ht="14.25">
      <c r="B217" s="24">
        <v>23</v>
      </c>
      <c r="C217" s="21"/>
      <c r="D217" s="21"/>
      <c r="E217" s="21"/>
      <c r="F217" s="21"/>
      <c r="G217" s="21"/>
      <c r="H217" s="21"/>
      <c r="I217" s="21"/>
      <c r="J217" s="21"/>
      <c r="K217" s="21"/>
      <c r="L217" s="21"/>
      <c r="M217" s="21"/>
    </row>
    <row r="218" spans="2:13" ht="14.25">
      <c r="B218" s="24">
        <v>23.1</v>
      </c>
      <c r="C218" s="21"/>
      <c r="D218" s="21"/>
      <c r="E218" s="21"/>
      <c r="F218" s="21"/>
      <c r="G218" s="21"/>
      <c r="H218" s="21"/>
      <c r="I218" s="21"/>
      <c r="J218" s="21"/>
      <c r="K218" s="21"/>
      <c r="L218" s="21"/>
      <c r="M218" s="21"/>
    </row>
    <row r="219" spans="2:13" ht="14.25">
      <c r="B219" s="24">
        <v>23.2</v>
      </c>
      <c r="C219" s="21"/>
      <c r="D219" s="21"/>
      <c r="E219" s="21"/>
      <c r="F219" s="21"/>
      <c r="G219" s="21"/>
      <c r="H219" s="21"/>
      <c r="I219" s="21"/>
      <c r="J219" s="21"/>
      <c r="K219" s="21"/>
      <c r="L219" s="21"/>
      <c r="M219" s="21"/>
    </row>
    <row r="220" spans="2:13" ht="14.25">
      <c r="B220" s="24">
        <v>23.3</v>
      </c>
      <c r="C220" s="21"/>
      <c r="D220" s="21"/>
      <c r="E220" s="21"/>
      <c r="F220" s="21"/>
      <c r="G220" s="21"/>
      <c r="H220" s="21"/>
      <c r="I220" s="21"/>
      <c r="J220" s="21"/>
      <c r="K220" s="21"/>
      <c r="L220" s="21"/>
      <c r="M220" s="21"/>
    </row>
    <row r="221" spans="2:13" ht="14.25">
      <c r="B221" s="24">
        <v>23.4</v>
      </c>
      <c r="C221" s="21"/>
      <c r="D221" s="21"/>
      <c r="E221" s="21"/>
      <c r="F221" s="21"/>
      <c r="G221" s="21"/>
      <c r="H221" s="21"/>
      <c r="I221" s="21"/>
      <c r="J221" s="21"/>
      <c r="K221" s="21"/>
      <c r="L221" s="21"/>
      <c r="M221" s="21"/>
    </row>
    <row r="222" spans="2:13" ht="14.25">
      <c r="B222" s="24">
        <v>23.5</v>
      </c>
      <c r="C222" s="21"/>
      <c r="D222" s="21"/>
      <c r="E222" s="21"/>
      <c r="F222" s="21"/>
      <c r="G222" s="21"/>
      <c r="H222" s="21"/>
      <c r="I222" s="21"/>
      <c r="J222" s="21"/>
      <c r="K222" s="21"/>
      <c r="L222" s="21"/>
      <c r="M222" s="21"/>
    </row>
    <row r="223" spans="2:13" ht="14.25">
      <c r="B223" s="24">
        <v>23.6</v>
      </c>
      <c r="C223" s="21"/>
      <c r="D223" s="21"/>
      <c r="E223" s="21"/>
      <c r="F223" s="21"/>
      <c r="G223" s="21"/>
      <c r="H223" s="21"/>
      <c r="I223" s="21"/>
      <c r="J223" s="21"/>
      <c r="K223" s="21"/>
      <c r="L223" s="21"/>
      <c r="M223" s="21"/>
    </row>
    <row r="224" spans="2:13" ht="14.25">
      <c r="B224" s="24">
        <v>23.7</v>
      </c>
      <c r="C224" s="21"/>
      <c r="D224" s="21"/>
      <c r="E224" s="21"/>
      <c r="F224" s="21"/>
      <c r="G224" s="21"/>
      <c r="H224" s="21"/>
      <c r="I224" s="21"/>
      <c r="J224" s="21"/>
      <c r="K224" s="21"/>
      <c r="L224" s="21"/>
      <c r="M224" s="21"/>
    </row>
    <row r="225" spans="2:13" ht="14.25">
      <c r="B225" s="24">
        <v>23.8</v>
      </c>
      <c r="C225" s="21"/>
      <c r="D225" s="21"/>
      <c r="E225" s="21"/>
      <c r="F225" s="21"/>
      <c r="G225" s="21"/>
      <c r="H225" s="21"/>
      <c r="I225" s="21"/>
      <c r="J225" s="21"/>
      <c r="K225" s="21"/>
      <c r="L225" s="21"/>
      <c r="M225" s="21"/>
    </row>
    <row r="226" spans="2:13" ht="14.25">
      <c r="B226" s="24">
        <v>23.9</v>
      </c>
      <c r="C226" s="21"/>
      <c r="D226" s="21"/>
      <c r="E226" s="21"/>
      <c r="F226" s="21"/>
      <c r="G226" s="21"/>
      <c r="H226" s="21"/>
      <c r="I226" s="21"/>
      <c r="J226" s="21"/>
      <c r="K226" s="21"/>
      <c r="L226" s="21"/>
      <c r="M226" s="21"/>
    </row>
    <row r="227" spans="2:13" ht="14.25">
      <c r="B227" s="24">
        <v>24</v>
      </c>
      <c r="C227" s="21"/>
      <c r="D227" s="21"/>
      <c r="E227" s="21"/>
      <c r="F227" s="21"/>
      <c r="G227" s="21"/>
      <c r="H227" s="21"/>
      <c r="I227" s="21"/>
      <c r="J227" s="21"/>
      <c r="K227" s="21"/>
      <c r="L227" s="21"/>
      <c r="M227" s="21"/>
    </row>
    <row r="228" spans="2:13" ht="14.25">
      <c r="B228" s="24">
        <v>24.1</v>
      </c>
      <c r="C228" s="21"/>
      <c r="D228" s="21"/>
      <c r="E228" s="21"/>
      <c r="F228" s="21"/>
      <c r="G228" s="21"/>
      <c r="H228" s="21"/>
      <c r="I228" s="21"/>
      <c r="J228" s="21"/>
      <c r="K228" s="21"/>
      <c r="L228" s="21"/>
      <c r="M228" s="21"/>
    </row>
    <row r="229" spans="2:13" ht="14.25">
      <c r="B229" s="24">
        <v>24.2</v>
      </c>
      <c r="C229" s="21"/>
      <c r="D229" s="21"/>
      <c r="E229" s="21"/>
      <c r="F229" s="21"/>
      <c r="G229" s="21"/>
      <c r="H229" s="21"/>
      <c r="I229" s="21"/>
      <c r="J229" s="21"/>
      <c r="K229" s="21"/>
      <c r="L229" s="21"/>
      <c r="M229" s="21"/>
    </row>
    <row r="230" spans="2:13" ht="14.25">
      <c r="B230" s="24">
        <v>24.3</v>
      </c>
      <c r="C230" s="21"/>
      <c r="D230" s="21"/>
      <c r="E230" s="21"/>
      <c r="F230" s="21"/>
      <c r="G230" s="21"/>
      <c r="H230" s="21"/>
      <c r="I230" s="21"/>
      <c r="J230" s="21"/>
      <c r="K230" s="21"/>
      <c r="L230" s="21"/>
      <c r="M230" s="21"/>
    </row>
    <row r="231" spans="2:13" ht="14.25">
      <c r="B231" s="24">
        <v>24.4</v>
      </c>
      <c r="C231" s="21"/>
      <c r="D231" s="21"/>
      <c r="E231" s="21"/>
      <c r="F231" s="21"/>
      <c r="G231" s="21"/>
      <c r="H231" s="21"/>
      <c r="I231" s="21"/>
      <c r="J231" s="21"/>
      <c r="K231" s="21"/>
      <c r="L231" s="21"/>
      <c r="M231" s="21"/>
    </row>
    <row r="232" spans="2:13" ht="14.25">
      <c r="B232" s="24">
        <v>24.5</v>
      </c>
      <c r="C232" s="21"/>
      <c r="D232" s="21"/>
      <c r="E232" s="21"/>
      <c r="F232" s="21"/>
      <c r="G232" s="21"/>
      <c r="H232" s="21"/>
      <c r="I232" s="21"/>
      <c r="J232" s="21"/>
      <c r="K232" s="21"/>
      <c r="L232" s="21"/>
      <c r="M232" s="21"/>
    </row>
    <row r="233" spans="2:13" ht="14.25">
      <c r="B233" s="24">
        <v>24.6</v>
      </c>
      <c r="C233" s="21"/>
      <c r="D233" s="21"/>
      <c r="E233" s="21"/>
      <c r="F233" s="21"/>
      <c r="G233" s="21"/>
      <c r="H233" s="21"/>
      <c r="I233" s="21"/>
      <c r="J233" s="21"/>
      <c r="K233" s="21"/>
      <c r="L233" s="21"/>
      <c r="M233" s="21"/>
    </row>
    <row r="234" spans="2:13" ht="14.25">
      <c r="B234" s="24">
        <v>24.7</v>
      </c>
      <c r="C234" s="21"/>
      <c r="D234" s="21"/>
      <c r="E234" s="21"/>
      <c r="F234" s="21"/>
      <c r="G234" s="21"/>
      <c r="H234" s="21"/>
      <c r="I234" s="21"/>
      <c r="J234" s="21"/>
      <c r="K234" s="21"/>
      <c r="L234" s="21"/>
      <c r="M234" s="21"/>
    </row>
    <row r="235" spans="2:13" ht="14.25">
      <c r="B235" s="24">
        <v>24.8</v>
      </c>
      <c r="C235" s="21"/>
      <c r="D235" s="21"/>
      <c r="E235" s="21"/>
      <c r="F235" s="21"/>
      <c r="G235" s="21"/>
      <c r="H235" s="21"/>
      <c r="I235" s="21"/>
      <c r="J235" s="21"/>
      <c r="K235" s="21"/>
      <c r="L235" s="21"/>
      <c r="M235" s="21"/>
    </row>
    <row r="236" spans="2:13" ht="14.25">
      <c r="B236" s="24">
        <v>24.9</v>
      </c>
      <c r="C236" s="21"/>
      <c r="D236" s="21"/>
      <c r="E236" s="21"/>
      <c r="F236" s="21"/>
      <c r="G236" s="21"/>
      <c r="H236" s="21"/>
      <c r="I236" s="21"/>
      <c r="J236" s="21"/>
      <c r="K236" s="21"/>
      <c r="L236" s="21"/>
      <c r="M236" s="21"/>
    </row>
    <row r="237" spans="2:13" ht="14.25">
      <c r="B237" s="24">
        <v>25</v>
      </c>
      <c r="C237" s="21"/>
      <c r="D237" s="21"/>
      <c r="E237" s="21"/>
      <c r="F237" s="21"/>
      <c r="G237" s="21"/>
      <c r="H237" s="21"/>
      <c r="I237" s="21"/>
      <c r="J237" s="21"/>
      <c r="K237" s="21"/>
      <c r="L237" s="21"/>
      <c r="M237" s="21"/>
    </row>
    <row r="238" spans="2:13" ht="14.25">
      <c r="B238" s="24">
        <v>25.1</v>
      </c>
      <c r="C238" s="21"/>
      <c r="D238" s="21"/>
      <c r="E238" s="21"/>
      <c r="F238" s="21"/>
      <c r="G238" s="21"/>
      <c r="H238" s="21"/>
      <c r="I238" s="21"/>
      <c r="J238" s="21"/>
      <c r="K238" s="21"/>
      <c r="L238" s="21"/>
      <c r="M238" s="21"/>
    </row>
    <row r="239" spans="2:13" ht="14.25">
      <c r="B239" s="24">
        <v>25.2</v>
      </c>
      <c r="C239" s="21"/>
      <c r="D239" s="21"/>
      <c r="E239" s="21"/>
      <c r="F239" s="21"/>
      <c r="G239" s="21"/>
      <c r="H239" s="21"/>
      <c r="I239" s="21"/>
      <c r="J239" s="21"/>
      <c r="K239" s="21"/>
      <c r="L239" s="21"/>
      <c r="M239" s="21"/>
    </row>
    <row r="240" spans="2:13" ht="14.25">
      <c r="B240" s="24">
        <v>25.3</v>
      </c>
      <c r="C240" s="21"/>
      <c r="D240" s="21"/>
      <c r="E240" s="21"/>
      <c r="F240" s="21"/>
      <c r="G240" s="21"/>
      <c r="H240" s="21"/>
      <c r="I240" s="21"/>
      <c r="J240" s="21"/>
      <c r="K240" s="21"/>
      <c r="L240" s="21"/>
      <c r="M240" s="21"/>
    </row>
    <row r="241" spans="2:13" ht="14.25">
      <c r="B241" s="24">
        <v>25.4</v>
      </c>
      <c r="C241" s="21"/>
      <c r="D241" s="21"/>
      <c r="E241" s="21"/>
      <c r="F241" s="21"/>
      <c r="G241" s="21"/>
      <c r="H241" s="21"/>
      <c r="I241" s="21"/>
      <c r="J241" s="21"/>
      <c r="K241" s="21"/>
      <c r="L241" s="21"/>
      <c r="M241" s="21"/>
    </row>
    <row r="242" spans="2:13" ht="14.25">
      <c r="B242" s="24">
        <v>25.5</v>
      </c>
      <c r="C242" s="21"/>
      <c r="D242" s="21"/>
      <c r="E242" s="21"/>
      <c r="F242" s="21"/>
      <c r="G242" s="21"/>
      <c r="H242" s="21"/>
      <c r="I242" s="21"/>
      <c r="J242" s="21"/>
      <c r="K242" s="21"/>
      <c r="L242" s="21"/>
      <c r="M242" s="21"/>
    </row>
    <row r="243" spans="2:13" ht="14.25">
      <c r="B243" s="24">
        <v>25.6</v>
      </c>
      <c r="C243" s="21"/>
      <c r="D243" s="21"/>
      <c r="E243" s="21"/>
      <c r="F243" s="21"/>
      <c r="G243" s="21"/>
      <c r="H243" s="21"/>
      <c r="I243" s="21"/>
      <c r="J243" s="21"/>
      <c r="K243" s="21"/>
      <c r="L243" s="21"/>
      <c r="M243" s="21"/>
    </row>
    <row r="244" spans="2:13" ht="14.25">
      <c r="B244" s="24">
        <v>25.7</v>
      </c>
      <c r="C244" s="21"/>
      <c r="D244" s="21"/>
      <c r="E244" s="21"/>
      <c r="F244" s="21"/>
      <c r="G244" s="21"/>
      <c r="H244" s="21"/>
      <c r="I244" s="21"/>
      <c r="J244" s="21"/>
      <c r="K244" s="21"/>
      <c r="L244" s="21"/>
      <c r="M244" s="21"/>
    </row>
    <row r="245" spans="2:13" ht="14.25">
      <c r="B245" s="24">
        <v>25.8</v>
      </c>
      <c r="C245" s="21"/>
      <c r="D245" s="21"/>
      <c r="E245" s="21"/>
      <c r="F245" s="21"/>
      <c r="G245" s="21"/>
      <c r="H245" s="21"/>
      <c r="I245" s="21"/>
      <c r="J245" s="21"/>
      <c r="K245" s="21"/>
      <c r="L245" s="21"/>
      <c r="M245" s="21"/>
    </row>
    <row r="246" spans="2:13" ht="14.25">
      <c r="B246" s="24">
        <v>25.9</v>
      </c>
      <c r="C246" s="21"/>
      <c r="D246" s="21"/>
      <c r="E246" s="21"/>
      <c r="F246" s="21"/>
      <c r="G246" s="21"/>
      <c r="H246" s="21"/>
      <c r="I246" s="21"/>
      <c r="J246" s="21"/>
      <c r="K246" s="21"/>
      <c r="L246" s="21"/>
      <c r="M246" s="21"/>
    </row>
    <row r="247" spans="2:13" ht="14.25">
      <c r="B247" s="24">
        <v>26</v>
      </c>
      <c r="C247" s="21"/>
      <c r="D247" s="21"/>
      <c r="E247" s="21"/>
      <c r="F247" s="21"/>
      <c r="G247" s="21"/>
      <c r="H247" s="21"/>
      <c r="I247" s="21"/>
      <c r="J247" s="21"/>
      <c r="K247" s="21"/>
      <c r="L247" s="21"/>
      <c r="M247" s="21"/>
    </row>
    <row r="248" spans="2:13" ht="14.25">
      <c r="B248" s="24">
        <v>26.1</v>
      </c>
      <c r="C248" s="21"/>
      <c r="D248" s="21"/>
      <c r="E248" s="21"/>
      <c r="F248" s="21"/>
      <c r="G248" s="21"/>
      <c r="H248" s="21"/>
      <c r="I248" s="21"/>
      <c r="J248" s="21"/>
      <c r="K248" s="21"/>
      <c r="L248" s="21"/>
      <c r="M248" s="21"/>
    </row>
    <row r="249" spans="2:13" ht="14.25">
      <c r="B249" s="24">
        <v>26.2</v>
      </c>
      <c r="C249" s="21"/>
      <c r="D249" s="21"/>
      <c r="E249" s="21"/>
      <c r="F249" s="21"/>
      <c r="G249" s="21"/>
      <c r="H249" s="21"/>
      <c r="I249" s="21"/>
      <c r="J249" s="21"/>
      <c r="K249" s="21"/>
      <c r="L249" s="21"/>
      <c r="M249" s="21"/>
    </row>
    <row r="250" spans="2:13" ht="14.25">
      <c r="B250" s="24">
        <v>26.3</v>
      </c>
      <c r="C250" s="21"/>
      <c r="D250" s="21"/>
      <c r="E250" s="21"/>
      <c r="F250" s="21"/>
      <c r="G250" s="21"/>
      <c r="H250" s="21"/>
      <c r="I250" s="21"/>
      <c r="J250" s="21"/>
      <c r="K250" s="21"/>
      <c r="L250" s="21"/>
      <c r="M250" s="21"/>
    </row>
    <row r="251" spans="2:13" ht="14.25">
      <c r="B251" s="24">
        <v>26.4</v>
      </c>
      <c r="C251" s="21"/>
      <c r="D251" s="21"/>
      <c r="E251" s="21"/>
      <c r="F251" s="21"/>
      <c r="G251" s="21"/>
      <c r="H251" s="21"/>
      <c r="I251" s="21"/>
      <c r="J251" s="21"/>
      <c r="K251" s="21"/>
      <c r="L251" s="21"/>
      <c r="M251" s="21"/>
    </row>
    <row r="252" spans="2:13" ht="14.25">
      <c r="B252" s="24">
        <v>26.5</v>
      </c>
      <c r="C252" s="21"/>
      <c r="D252" s="21"/>
      <c r="E252" s="21"/>
      <c r="F252" s="21"/>
      <c r="G252" s="21"/>
      <c r="H252" s="21"/>
      <c r="I252" s="21"/>
      <c r="J252" s="21"/>
      <c r="K252" s="21"/>
      <c r="L252" s="21"/>
      <c r="M252" s="21"/>
    </row>
    <row r="253" spans="2:13" ht="14.25">
      <c r="B253" s="24">
        <v>26.6</v>
      </c>
      <c r="C253" s="21"/>
      <c r="D253" s="21"/>
      <c r="E253" s="21"/>
      <c r="F253" s="21"/>
      <c r="G253" s="21"/>
      <c r="H253" s="21"/>
      <c r="I253" s="21"/>
      <c r="J253" s="21"/>
      <c r="K253" s="21"/>
      <c r="L253" s="21"/>
      <c r="M253" s="21"/>
    </row>
    <row r="254" spans="2:13" ht="14.25">
      <c r="B254" s="24">
        <v>26.7</v>
      </c>
      <c r="C254" s="21"/>
      <c r="D254" s="21"/>
      <c r="E254" s="21"/>
      <c r="F254" s="21"/>
      <c r="G254" s="21"/>
      <c r="H254" s="21"/>
      <c r="I254" s="21"/>
      <c r="J254" s="21"/>
      <c r="K254" s="21"/>
      <c r="L254" s="21"/>
      <c r="M254" s="21"/>
    </row>
    <row r="255" spans="2:13" ht="14.25">
      <c r="B255" s="24">
        <v>26.8</v>
      </c>
      <c r="C255" s="21"/>
      <c r="D255" s="21"/>
      <c r="E255" s="21"/>
      <c r="F255" s="21"/>
      <c r="G255" s="21"/>
      <c r="H255" s="21"/>
      <c r="I255" s="21"/>
      <c r="J255" s="21"/>
      <c r="K255" s="21"/>
      <c r="L255" s="21"/>
      <c r="M255" s="21"/>
    </row>
    <row r="256" spans="2:13" ht="14.25">
      <c r="B256" s="24">
        <v>26.9</v>
      </c>
      <c r="C256" s="21"/>
      <c r="D256" s="21"/>
      <c r="E256" s="21"/>
      <c r="F256" s="21"/>
      <c r="G256" s="21"/>
      <c r="H256" s="21"/>
      <c r="I256" s="21"/>
      <c r="J256" s="21"/>
      <c r="K256" s="21"/>
      <c r="L256" s="21"/>
      <c r="M256" s="21"/>
    </row>
    <row r="257" spans="2:13" ht="14.25">
      <c r="B257" s="24">
        <v>27</v>
      </c>
      <c r="C257" s="21"/>
      <c r="D257" s="21"/>
      <c r="E257" s="21"/>
      <c r="F257" s="21"/>
      <c r="G257" s="21"/>
      <c r="H257" s="21"/>
      <c r="I257" s="21"/>
      <c r="J257" s="21"/>
      <c r="K257" s="21"/>
      <c r="L257" s="21"/>
      <c r="M257" s="21"/>
    </row>
    <row r="258" spans="2:13" ht="14.25">
      <c r="B258" s="24">
        <v>27.1</v>
      </c>
      <c r="C258" s="21"/>
      <c r="D258" s="21"/>
      <c r="E258" s="21"/>
      <c r="F258" s="21"/>
      <c r="G258" s="21"/>
      <c r="H258" s="21"/>
      <c r="I258" s="21"/>
      <c r="J258" s="21"/>
      <c r="K258" s="21"/>
      <c r="L258" s="21"/>
      <c r="M258" s="21"/>
    </row>
    <row r="259" spans="2:13" ht="14.25">
      <c r="B259" s="24">
        <v>27.2</v>
      </c>
      <c r="C259" s="21"/>
      <c r="D259" s="21"/>
      <c r="E259" s="21"/>
      <c r="F259" s="21"/>
      <c r="G259" s="21"/>
      <c r="H259" s="21"/>
      <c r="I259" s="21"/>
      <c r="J259" s="21"/>
      <c r="K259" s="21"/>
      <c r="L259" s="21"/>
      <c r="M259" s="21"/>
    </row>
    <row r="260" spans="2:13" ht="14.25">
      <c r="B260" s="24">
        <v>27.3</v>
      </c>
      <c r="C260" s="21"/>
      <c r="D260" s="21"/>
      <c r="E260" s="21"/>
      <c r="F260" s="21"/>
      <c r="G260" s="21"/>
      <c r="H260" s="21"/>
      <c r="I260" s="21"/>
      <c r="J260" s="21"/>
      <c r="K260" s="21"/>
      <c r="L260" s="21"/>
      <c r="M260" s="21"/>
    </row>
    <row r="261" spans="2:13" ht="14.25">
      <c r="B261" s="24">
        <v>27.4</v>
      </c>
      <c r="C261" s="21"/>
      <c r="D261" s="21"/>
      <c r="E261" s="21"/>
      <c r="F261" s="21"/>
      <c r="G261" s="21"/>
      <c r="H261" s="21"/>
      <c r="I261" s="21"/>
      <c r="J261" s="21"/>
      <c r="K261" s="21"/>
      <c r="L261" s="21"/>
      <c r="M261" s="21"/>
    </row>
    <row r="262" spans="2:13" ht="14.25">
      <c r="B262" s="24">
        <v>27.5</v>
      </c>
      <c r="C262" s="21"/>
      <c r="D262" s="21"/>
      <c r="E262" s="21"/>
      <c r="F262" s="21"/>
      <c r="G262" s="21"/>
      <c r="H262" s="21"/>
      <c r="I262" s="21"/>
      <c r="J262" s="21"/>
      <c r="K262" s="21"/>
      <c r="L262" s="21"/>
      <c r="M262" s="21"/>
    </row>
    <row r="263" spans="2:13" ht="14.25">
      <c r="B263" s="24">
        <v>27.6</v>
      </c>
      <c r="C263" s="21"/>
      <c r="D263" s="21"/>
      <c r="E263" s="21"/>
      <c r="F263" s="21"/>
      <c r="G263" s="21"/>
      <c r="H263" s="21"/>
      <c r="I263" s="21"/>
      <c r="J263" s="21"/>
      <c r="K263" s="21"/>
      <c r="L263" s="21"/>
      <c r="M263" s="21"/>
    </row>
    <row r="264" spans="2:13" ht="14.25">
      <c r="B264" s="24">
        <v>27.7</v>
      </c>
      <c r="C264" s="21"/>
      <c r="D264" s="21"/>
      <c r="E264" s="21"/>
      <c r="F264" s="21"/>
      <c r="G264" s="21"/>
      <c r="H264" s="21"/>
      <c r="I264" s="21"/>
      <c r="J264" s="21"/>
      <c r="K264" s="21"/>
      <c r="L264" s="21"/>
      <c r="M264" s="21"/>
    </row>
    <row r="265" spans="2:13" ht="14.25">
      <c r="B265" s="24">
        <v>27.8</v>
      </c>
      <c r="C265" s="21"/>
      <c r="D265" s="21"/>
      <c r="E265" s="21"/>
      <c r="F265" s="21"/>
      <c r="G265" s="21"/>
      <c r="H265" s="21"/>
      <c r="I265" s="21"/>
      <c r="J265" s="21"/>
      <c r="K265" s="21"/>
      <c r="L265" s="21"/>
      <c r="M265" s="21"/>
    </row>
    <row r="266" spans="2:13" ht="14.25">
      <c r="B266" s="24">
        <v>27.9</v>
      </c>
      <c r="C266" s="21"/>
      <c r="D266" s="21"/>
      <c r="E266" s="21"/>
      <c r="F266" s="21"/>
      <c r="G266" s="21"/>
      <c r="H266" s="21"/>
      <c r="I266" s="21"/>
      <c r="J266" s="21"/>
      <c r="K266" s="21"/>
      <c r="L266" s="21"/>
      <c r="M266" s="21"/>
    </row>
    <row r="267" spans="2:13" ht="14.25">
      <c r="B267" s="24">
        <v>28</v>
      </c>
      <c r="C267" s="21"/>
      <c r="D267" s="21"/>
      <c r="E267" s="21"/>
      <c r="F267" s="21"/>
      <c r="G267" s="21"/>
      <c r="H267" s="21"/>
      <c r="I267" s="21"/>
      <c r="J267" s="21"/>
      <c r="K267" s="21"/>
      <c r="L267" s="21"/>
      <c r="M267" s="21"/>
    </row>
    <row r="268" spans="2:13" ht="14.25">
      <c r="B268" s="24">
        <v>28.1</v>
      </c>
      <c r="C268" s="21"/>
      <c r="D268" s="21"/>
      <c r="E268" s="21"/>
      <c r="F268" s="21"/>
      <c r="G268" s="21"/>
      <c r="H268" s="21"/>
      <c r="I268" s="21"/>
      <c r="J268" s="21"/>
      <c r="K268" s="21"/>
      <c r="L268" s="21"/>
      <c r="M268" s="21"/>
    </row>
    <row r="269" spans="2:13" ht="14.25">
      <c r="B269" s="24">
        <v>28.2</v>
      </c>
      <c r="C269" s="21"/>
      <c r="D269" s="21"/>
      <c r="E269" s="21"/>
      <c r="F269" s="21"/>
      <c r="G269" s="21"/>
      <c r="H269" s="21"/>
      <c r="I269" s="21"/>
      <c r="J269" s="21"/>
      <c r="K269" s="21"/>
      <c r="L269" s="21"/>
      <c r="M269" s="21"/>
    </row>
    <row r="270" spans="2:13" ht="14.25">
      <c r="B270" s="24">
        <v>28.3</v>
      </c>
      <c r="C270" s="21"/>
      <c r="D270" s="21"/>
      <c r="E270" s="21"/>
      <c r="F270" s="21"/>
      <c r="G270" s="21"/>
      <c r="H270" s="21"/>
      <c r="I270" s="21"/>
      <c r="J270" s="21"/>
      <c r="K270" s="21"/>
      <c r="L270" s="21"/>
      <c r="M270" s="21"/>
    </row>
    <row r="271" spans="2:13" ht="14.25">
      <c r="B271" s="24">
        <v>28.4</v>
      </c>
      <c r="C271" s="21"/>
      <c r="D271" s="21"/>
      <c r="E271" s="21"/>
      <c r="F271" s="21"/>
      <c r="G271" s="21"/>
      <c r="H271" s="21"/>
      <c r="I271" s="21"/>
      <c r="J271" s="21"/>
      <c r="K271" s="21"/>
      <c r="L271" s="21"/>
      <c r="M271" s="21"/>
    </row>
    <row r="272" spans="2:13" ht="14.25">
      <c r="B272" s="24">
        <v>28.5</v>
      </c>
      <c r="C272" s="21"/>
      <c r="D272" s="21"/>
      <c r="E272" s="21"/>
      <c r="F272" s="21"/>
      <c r="G272" s="21"/>
      <c r="H272" s="21"/>
      <c r="I272" s="21"/>
      <c r="J272" s="21"/>
      <c r="K272" s="21"/>
      <c r="L272" s="21"/>
      <c r="M272" s="21"/>
    </row>
    <row r="273" spans="2:13" ht="14.25">
      <c r="B273" s="24">
        <v>28.6</v>
      </c>
      <c r="C273" s="21"/>
      <c r="D273" s="21"/>
      <c r="E273" s="21"/>
      <c r="F273" s="21"/>
      <c r="G273" s="21"/>
      <c r="H273" s="21"/>
      <c r="I273" s="21"/>
      <c r="J273" s="21"/>
      <c r="K273" s="21"/>
      <c r="L273" s="21"/>
      <c r="M273" s="21"/>
    </row>
    <row r="274" spans="2:13" ht="14.25">
      <c r="B274" s="24">
        <v>28.7</v>
      </c>
      <c r="C274" s="21"/>
      <c r="D274" s="21"/>
      <c r="E274" s="21"/>
      <c r="F274" s="21"/>
      <c r="G274" s="21"/>
      <c r="H274" s="21"/>
      <c r="I274" s="21"/>
      <c r="J274" s="21"/>
      <c r="K274" s="21"/>
      <c r="L274" s="21"/>
      <c r="M274" s="21"/>
    </row>
    <row r="275" spans="2:13" ht="14.25">
      <c r="B275" s="24">
        <v>28.8</v>
      </c>
      <c r="C275" s="21"/>
      <c r="D275" s="21"/>
      <c r="E275" s="21"/>
      <c r="F275" s="21"/>
      <c r="G275" s="21"/>
      <c r="H275" s="21"/>
      <c r="I275" s="21"/>
      <c r="J275" s="21"/>
      <c r="K275" s="21"/>
      <c r="L275" s="21"/>
      <c r="M275" s="21"/>
    </row>
    <row r="276" spans="2:13" ht="14.25">
      <c r="B276" s="24">
        <v>28.9</v>
      </c>
      <c r="C276" s="21"/>
      <c r="D276" s="21"/>
      <c r="E276" s="21"/>
      <c r="F276" s="21"/>
      <c r="G276" s="21"/>
      <c r="H276" s="21"/>
      <c r="I276" s="21"/>
      <c r="J276" s="21"/>
      <c r="K276" s="21"/>
      <c r="L276" s="21"/>
      <c r="M276" s="21"/>
    </row>
    <row r="277" spans="2:13" ht="14.25">
      <c r="B277" s="24">
        <v>29</v>
      </c>
      <c r="C277" s="21"/>
      <c r="D277" s="21"/>
      <c r="E277" s="21"/>
      <c r="F277" s="21"/>
      <c r="G277" s="21"/>
      <c r="H277" s="21"/>
      <c r="I277" s="21"/>
      <c r="J277" s="21"/>
      <c r="K277" s="21"/>
      <c r="L277" s="21"/>
      <c r="M277" s="21"/>
    </row>
    <row r="278" spans="2:13" ht="14.25">
      <c r="B278" s="24">
        <v>29.1</v>
      </c>
      <c r="C278" s="21"/>
      <c r="D278" s="21"/>
      <c r="E278" s="21"/>
      <c r="F278" s="21"/>
      <c r="G278" s="21"/>
      <c r="H278" s="21"/>
      <c r="I278" s="21"/>
      <c r="J278" s="21"/>
      <c r="K278" s="21"/>
      <c r="L278" s="21"/>
      <c r="M278" s="21"/>
    </row>
    <row r="279" spans="2:13" ht="14.25">
      <c r="B279" s="24">
        <v>29.2</v>
      </c>
      <c r="C279" s="21"/>
      <c r="D279" s="21"/>
      <c r="E279" s="21"/>
      <c r="F279" s="21"/>
      <c r="G279" s="21"/>
      <c r="H279" s="21"/>
      <c r="I279" s="21"/>
      <c r="J279" s="21"/>
      <c r="K279" s="21"/>
      <c r="L279" s="21"/>
      <c r="M279" s="21"/>
    </row>
    <row r="280" spans="2:13" ht="14.25">
      <c r="B280" s="24">
        <v>29.3</v>
      </c>
      <c r="C280" s="21"/>
      <c r="D280" s="21"/>
      <c r="E280" s="21"/>
      <c r="F280" s="21"/>
      <c r="G280" s="21"/>
      <c r="H280" s="21"/>
      <c r="I280" s="21"/>
      <c r="J280" s="21"/>
      <c r="K280" s="21"/>
      <c r="L280" s="21"/>
      <c r="M280" s="21"/>
    </row>
    <row r="281" spans="2:13" ht="14.25">
      <c r="B281" s="24">
        <v>29.4</v>
      </c>
      <c r="C281" s="21"/>
      <c r="D281" s="21"/>
      <c r="E281" s="21"/>
      <c r="F281" s="21"/>
      <c r="G281" s="21"/>
      <c r="H281" s="21"/>
      <c r="I281" s="21"/>
      <c r="J281" s="21"/>
      <c r="K281" s="21"/>
      <c r="L281" s="21"/>
      <c r="M281" s="21"/>
    </row>
    <row r="282" spans="2:13" ht="14.25">
      <c r="B282" s="24">
        <v>29.5</v>
      </c>
      <c r="C282" s="21"/>
      <c r="D282" s="21"/>
      <c r="E282" s="21"/>
      <c r="F282" s="21"/>
      <c r="G282" s="21"/>
      <c r="H282" s="21"/>
      <c r="I282" s="21"/>
      <c r="J282" s="21"/>
      <c r="K282" s="21"/>
      <c r="L282" s="21"/>
      <c r="M282" s="21"/>
    </row>
    <row r="283" spans="2:13" ht="14.25">
      <c r="B283" s="24">
        <v>29.6</v>
      </c>
      <c r="C283" s="21"/>
      <c r="D283" s="21"/>
      <c r="E283" s="21"/>
      <c r="F283" s="21"/>
      <c r="G283" s="21"/>
      <c r="H283" s="21"/>
      <c r="I283" s="21"/>
      <c r="J283" s="21"/>
      <c r="K283" s="21"/>
      <c r="L283" s="21"/>
      <c r="M283" s="21"/>
    </row>
    <row r="284" spans="2:13" ht="14.25">
      <c r="B284" s="24">
        <v>29.7</v>
      </c>
      <c r="C284" s="21"/>
      <c r="D284" s="21"/>
      <c r="E284" s="21"/>
      <c r="F284" s="21"/>
      <c r="G284" s="21"/>
      <c r="H284" s="21"/>
      <c r="I284" s="21"/>
      <c r="J284" s="21"/>
      <c r="K284" s="21"/>
      <c r="L284" s="21"/>
      <c r="M284" s="21"/>
    </row>
    <row r="285" spans="2:13" ht="14.25">
      <c r="B285" s="24">
        <v>29.8</v>
      </c>
      <c r="C285" s="21"/>
      <c r="D285" s="21"/>
      <c r="E285" s="21"/>
      <c r="F285" s="21"/>
      <c r="G285" s="21"/>
      <c r="H285" s="21"/>
      <c r="I285" s="21"/>
      <c r="J285" s="21"/>
      <c r="K285" s="21"/>
      <c r="L285" s="21"/>
      <c r="M285" s="21"/>
    </row>
    <row r="286" spans="2:13" ht="14.25">
      <c r="B286" s="24">
        <v>29.9</v>
      </c>
      <c r="C286" s="21"/>
      <c r="D286" s="21"/>
      <c r="E286" s="21"/>
      <c r="F286" s="21"/>
      <c r="G286" s="21"/>
      <c r="H286" s="21"/>
      <c r="I286" s="21"/>
      <c r="J286" s="21"/>
      <c r="K286" s="21"/>
      <c r="L286" s="21"/>
      <c r="M286" s="21"/>
    </row>
    <row r="287" spans="3:13" ht="14.25">
      <c r="C287" s="1"/>
      <c r="D287" s="1"/>
      <c r="E287" s="1"/>
      <c r="F287" s="1"/>
      <c r="G287" s="1"/>
      <c r="H287" s="1"/>
      <c r="I287" s="1"/>
      <c r="J287" s="1"/>
      <c r="K287" s="1"/>
      <c r="L287" s="1"/>
      <c r="M287" s="1"/>
    </row>
    <row r="288" spans="3:13" ht="14.25">
      <c r="C288" s="1"/>
      <c r="D288" s="1"/>
      <c r="E288" s="1"/>
      <c r="F288" s="1"/>
      <c r="G288" s="1"/>
      <c r="H288" s="1"/>
      <c r="I288" s="1"/>
      <c r="J288" s="1"/>
      <c r="K288" s="1"/>
      <c r="L288" s="1"/>
      <c r="M288" s="1"/>
    </row>
    <row r="289" spans="3:13" ht="14.25">
      <c r="C289" s="1"/>
      <c r="D289" s="1"/>
      <c r="E289" s="1"/>
      <c r="F289" s="1"/>
      <c r="G289" s="1"/>
      <c r="H289" s="1"/>
      <c r="I289" s="1"/>
      <c r="J289" s="1"/>
      <c r="K289" s="1"/>
      <c r="L289" s="1"/>
      <c r="M289" s="1"/>
    </row>
    <row r="290" spans="3:13" ht="14.25">
      <c r="C290" s="1"/>
      <c r="D290" s="1"/>
      <c r="E290" s="1"/>
      <c r="F290" s="1"/>
      <c r="G290" s="1"/>
      <c r="H290" s="1"/>
      <c r="I290" s="1"/>
      <c r="J290" s="1"/>
      <c r="K290" s="1"/>
      <c r="L290" s="1"/>
      <c r="M290" s="1"/>
    </row>
    <row r="291" spans="3:13" ht="14.25">
      <c r="C291" s="1"/>
      <c r="D291" s="1"/>
      <c r="E291" s="1"/>
      <c r="F291" s="1"/>
      <c r="G291" s="1"/>
      <c r="H291" s="1"/>
      <c r="I291" s="1"/>
      <c r="J291" s="1"/>
      <c r="K291" s="1"/>
      <c r="L291" s="1"/>
      <c r="M291" s="1"/>
    </row>
    <row r="292" spans="3:13" ht="14.25">
      <c r="C292" s="1"/>
      <c r="D292" s="1"/>
      <c r="E292" s="1"/>
      <c r="F292" s="1"/>
      <c r="G292" s="1"/>
      <c r="H292" s="1"/>
      <c r="I292" s="1"/>
      <c r="J292" s="1"/>
      <c r="K292" s="1"/>
      <c r="L292" s="1"/>
      <c r="M292" s="1"/>
    </row>
    <row r="293" spans="3:13" ht="14.25">
      <c r="C293" s="1"/>
      <c r="D293" s="1"/>
      <c r="E293" s="1"/>
      <c r="F293" s="1"/>
      <c r="G293" s="1"/>
      <c r="H293" s="1"/>
      <c r="I293" s="1"/>
      <c r="J293" s="1"/>
      <c r="K293" s="1"/>
      <c r="L293" s="1"/>
      <c r="M293" s="1"/>
    </row>
    <row r="294" spans="3:13" ht="14.25">
      <c r="C294" s="1"/>
      <c r="D294" s="1"/>
      <c r="E294" s="1"/>
      <c r="F294" s="1"/>
      <c r="G294" s="1"/>
      <c r="H294" s="1"/>
      <c r="I294" s="1"/>
      <c r="J294" s="1"/>
      <c r="K294" s="1"/>
      <c r="L294" s="1"/>
      <c r="M294" s="1"/>
    </row>
    <row r="295" spans="3:13" ht="14.25">
      <c r="C295" s="1"/>
      <c r="D295" s="1"/>
      <c r="E295" s="1"/>
      <c r="F295" s="1"/>
      <c r="G295" s="1"/>
      <c r="H295" s="1"/>
      <c r="I295" s="1"/>
      <c r="J295" s="1"/>
      <c r="K295" s="1"/>
      <c r="L295" s="1"/>
      <c r="M295" s="1"/>
    </row>
    <row r="296" spans="3:13" ht="14.25">
      <c r="C296" s="1"/>
      <c r="D296" s="1"/>
      <c r="E296" s="1"/>
      <c r="F296" s="1"/>
      <c r="G296" s="1"/>
      <c r="H296" s="1"/>
      <c r="I296" s="1"/>
      <c r="J296" s="1"/>
      <c r="K296" s="1"/>
      <c r="L296" s="1"/>
      <c r="M296" s="1"/>
    </row>
    <row r="297" spans="3:13" ht="14.25">
      <c r="C297" s="1"/>
      <c r="D297" s="1"/>
      <c r="E297" s="1"/>
      <c r="F297" s="1"/>
      <c r="G297" s="1"/>
      <c r="H297" s="1"/>
      <c r="I297" s="1"/>
      <c r="J297" s="1"/>
      <c r="K297" s="1"/>
      <c r="L297" s="1"/>
      <c r="M297" s="1"/>
    </row>
    <row r="298" spans="3:13" ht="14.25">
      <c r="C298" s="1"/>
      <c r="D298" s="1"/>
      <c r="E298" s="1"/>
      <c r="F298" s="1"/>
      <c r="G298" s="1"/>
      <c r="H298" s="1"/>
      <c r="I298" s="1"/>
      <c r="J298" s="1"/>
      <c r="K298" s="1"/>
      <c r="L298" s="1"/>
      <c r="M298" s="1"/>
    </row>
    <row r="299" spans="3:13" ht="14.25">
      <c r="C299" s="1"/>
      <c r="D299" s="1"/>
      <c r="E299" s="1"/>
      <c r="F299" s="1"/>
      <c r="G299" s="1"/>
      <c r="H299" s="1"/>
      <c r="I299" s="1"/>
      <c r="J299" s="1"/>
      <c r="K299" s="1"/>
      <c r="L299" s="1"/>
      <c r="M299" s="1"/>
    </row>
    <row r="300" spans="3:13" ht="14.25">
      <c r="C300" s="1"/>
      <c r="D300" s="1"/>
      <c r="E300" s="1"/>
      <c r="F300" s="1"/>
      <c r="G300" s="1"/>
      <c r="H300" s="1"/>
      <c r="I300" s="1"/>
      <c r="J300" s="1"/>
      <c r="K300" s="1"/>
      <c r="L300" s="1"/>
      <c r="M300" s="1"/>
    </row>
    <row r="301" spans="3:13" ht="14.25">
      <c r="C301" s="1"/>
      <c r="D301" s="1"/>
      <c r="E301" s="1"/>
      <c r="F301" s="1"/>
      <c r="G301" s="1"/>
      <c r="H301" s="1"/>
      <c r="I301" s="1"/>
      <c r="J301" s="1"/>
      <c r="K301" s="1"/>
      <c r="L301" s="1"/>
      <c r="M301" s="1"/>
    </row>
    <row r="302" spans="3:13" ht="14.25">
      <c r="C302" s="1"/>
      <c r="D302" s="1"/>
      <c r="E302" s="1"/>
      <c r="F302" s="1"/>
      <c r="G302" s="1"/>
      <c r="H302" s="1"/>
      <c r="I302" s="1"/>
      <c r="J302" s="1"/>
      <c r="K302" s="1"/>
      <c r="L302" s="1"/>
      <c r="M302" s="1"/>
    </row>
    <row r="303" spans="3:13" ht="14.25">
      <c r="C303" s="1"/>
      <c r="D303" s="1"/>
      <c r="E303" s="1"/>
      <c r="F303" s="1"/>
      <c r="G303" s="1"/>
      <c r="H303" s="1"/>
      <c r="I303" s="1"/>
      <c r="J303" s="1"/>
      <c r="K303" s="1"/>
      <c r="L303" s="1"/>
      <c r="M303" s="1"/>
    </row>
    <row r="304" spans="3:13" ht="14.25">
      <c r="C304" s="1"/>
      <c r="D304" s="1"/>
      <c r="E304" s="1"/>
      <c r="F304" s="1"/>
      <c r="G304" s="1"/>
      <c r="H304" s="1"/>
      <c r="I304" s="1"/>
      <c r="J304" s="1"/>
      <c r="K304" s="1"/>
      <c r="L304" s="1"/>
      <c r="M304" s="1"/>
    </row>
    <row r="305" spans="3:13" ht="14.25">
      <c r="C305" s="1"/>
      <c r="D305" s="1"/>
      <c r="E305" s="1"/>
      <c r="F305" s="1"/>
      <c r="G305" s="1"/>
      <c r="H305" s="1"/>
      <c r="I305" s="1"/>
      <c r="J305" s="1"/>
      <c r="K305" s="1"/>
      <c r="L305" s="1"/>
      <c r="M305" s="1"/>
    </row>
    <row r="306" spans="3:13" ht="14.25">
      <c r="C306" s="1"/>
      <c r="D306" s="1"/>
      <c r="E306" s="1"/>
      <c r="F306" s="1"/>
      <c r="G306" s="1"/>
      <c r="H306" s="1"/>
      <c r="I306" s="1"/>
      <c r="J306" s="1"/>
      <c r="K306" s="1"/>
      <c r="L306" s="1"/>
      <c r="M306" s="1"/>
    </row>
    <row r="307" spans="3:13" ht="14.25">
      <c r="C307" s="1"/>
      <c r="D307" s="1"/>
      <c r="E307" s="1"/>
      <c r="F307" s="1"/>
      <c r="G307" s="1"/>
      <c r="H307" s="1"/>
      <c r="I307" s="1"/>
      <c r="J307" s="1"/>
      <c r="K307" s="1"/>
      <c r="L307" s="1"/>
      <c r="M307" s="1"/>
    </row>
    <row r="308" spans="3:13" ht="14.25">
      <c r="C308" s="1"/>
      <c r="D308" s="1"/>
      <c r="E308" s="1"/>
      <c r="F308" s="1"/>
      <c r="G308" s="1"/>
      <c r="H308" s="1"/>
      <c r="I308" s="1"/>
      <c r="J308" s="1"/>
      <c r="K308" s="1"/>
      <c r="L308" s="1"/>
      <c r="M308" s="1"/>
    </row>
    <row r="309" spans="3:13" ht="14.25">
      <c r="C309" s="1"/>
      <c r="D309" s="1"/>
      <c r="E309" s="1"/>
      <c r="F309" s="1"/>
      <c r="G309" s="1"/>
      <c r="H309" s="1"/>
      <c r="I309" s="1"/>
      <c r="J309" s="1"/>
      <c r="K309" s="1"/>
      <c r="L309" s="1"/>
      <c r="M309" s="1"/>
    </row>
    <row r="310" spans="3:13" ht="14.25">
      <c r="C310" s="1"/>
      <c r="D310" s="1"/>
      <c r="E310" s="1"/>
      <c r="F310" s="1"/>
      <c r="G310" s="1"/>
      <c r="H310" s="1"/>
      <c r="I310" s="1"/>
      <c r="J310" s="1"/>
      <c r="K310" s="1"/>
      <c r="L310" s="1"/>
      <c r="M310" s="1"/>
    </row>
    <row r="311" spans="3:13" ht="14.25">
      <c r="C311" s="1"/>
      <c r="D311" s="1"/>
      <c r="E311" s="1"/>
      <c r="F311" s="1"/>
      <c r="G311" s="1"/>
      <c r="H311" s="1"/>
      <c r="I311" s="1"/>
      <c r="J311" s="1"/>
      <c r="K311" s="1"/>
      <c r="L311" s="1"/>
      <c r="M311" s="1"/>
    </row>
    <row r="312" spans="3:13" ht="14.25">
      <c r="C312" s="1"/>
      <c r="D312" s="1"/>
      <c r="E312" s="1"/>
      <c r="F312" s="1"/>
      <c r="G312" s="1"/>
      <c r="H312" s="1"/>
      <c r="I312" s="1"/>
      <c r="J312" s="1"/>
      <c r="K312" s="1"/>
      <c r="L312" s="1"/>
      <c r="M312" s="1"/>
    </row>
    <row r="313" spans="3:13" ht="14.25">
      <c r="C313" s="1"/>
      <c r="D313" s="1"/>
      <c r="E313" s="1"/>
      <c r="F313" s="1"/>
      <c r="G313" s="1"/>
      <c r="H313" s="1"/>
      <c r="I313" s="1"/>
      <c r="J313" s="1"/>
      <c r="K313" s="1"/>
      <c r="L313" s="1"/>
      <c r="M313" s="1"/>
    </row>
    <row r="314" spans="3:13" ht="14.25">
      <c r="C314" s="1"/>
      <c r="D314" s="1"/>
      <c r="E314" s="1"/>
      <c r="F314" s="1"/>
      <c r="G314" s="1"/>
      <c r="H314" s="1"/>
      <c r="I314" s="1"/>
      <c r="J314" s="1"/>
      <c r="K314" s="1"/>
      <c r="L314" s="1"/>
      <c r="M314" s="1"/>
    </row>
    <row r="315" spans="3:13" ht="14.25">
      <c r="C315" s="1"/>
      <c r="D315" s="1"/>
      <c r="E315" s="1"/>
      <c r="F315" s="1"/>
      <c r="G315" s="1"/>
      <c r="H315" s="1"/>
      <c r="I315" s="1"/>
      <c r="J315" s="1"/>
      <c r="K315" s="1"/>
      <c r="L315" s="1"/>
      <c r="M315" s="1"/>
    </row>
    <row r="316" spans="3:13" ht="14.25">
      <c r="C316" s="1"/>
      <c r="D316" s="1"/>
      <c r="E316" s="1"/>
      <c r="F316" s="1"/>
      <c r="G316" s="1"/>
      <c r="H316" s="1"/>
      <c r="I316" s="1"/>
      <c r="J316" s="1"/>
      <c r="K316" s="1"/>
      <c r="L316" s="1"/>
      <c r="M316" s="1"/>
    </row>
    <row r="317" spans="3:13" ht="14.25">
      <c r="C317" s="1"/>
      <c r="D317" s="1"/>
      <c r="E317" s="1"/>
      <c r="F317" s="1"/>
      <c r="G317" s="1"/>
      <c r="H317" s="1"/>
      <c r="I317" s="1"/>
      <c r="J317" s="1"/>
      <c r="K317" s="1"/>
      <c r="L317" s="1"/>
      <c r="M317" s="1"/>
    </row>
    <row r="318" spans="3:13" ht="14.25">
      <c r="C318" s="1"/>
      <c r="D318" s="1"/>
      <c r="E318" s="1"/>
      <c r="F318" s="1"/>
      <c r="G318" s="1"/>
      <c r="H318" s="1"/>
      <c r="I318" s="1"/>
      <c r="J318" s="1"/>
      <c r="K318" s="1"/>
      <c r="L318" s="1"/>
      <c r="M318" s="1"/>
    </row>
    <row r="319" spans="3:13" ht="14.25">
      <c r="C319" s="1"/>
      <c r="D319" s="1"/>
      <c r="E319" s="1"/>
      <c r="F319" s="1"/>
      <c r="G319" s="1"/>
      <c r="H319" s="1"/>
      <c r="I319" s="1"/>
      <c r="J319" s="1"/>
      <c r="K319" s="1"/>
      <c r="L319" s="1"/>
      <c r="M319" s="1"/>
    </row>
    <row r="320" spans="3:13" ht="14.25">
      <c r="C320" s="1"/>
      <c r="D320" s="1"/>
      <c r="E320" s="1"/>
      <c r="F320" s="1"/>
      <c r="G320" s="1"/>
      <c r="H320" s="1"/>
      <c r="I320" s="1"/>
      <c r="J320" s="1"/>
      <c r="K320" s="1"/>
      <c r="L320" s="1"/>
      <c r="M320" s="1"/>
    </row>
    <row r="321" spans="3:13" ht="14.25">
      <c r="C321" s="1"/>
      <c r="D321" s="1"/>
      <c r="E321" s="1"/>
      <c r="F321" s="1"/>
      <c r="G321" s="1"/>
      <c r="H321" s="1"/>
      <c r="I321" s="1"/>
      <c r="J321" s="1"/>
      <c r="K321" s="1"/>
      <c r="L321" s="1"/>
      <c r="M321" s="1"/>
    </row>
    <row r="322" spans="3:13" ht="14.25">
      <c r="C322" s="1"/>
      <c r="D322" s="1"/>
      <c r="E322" s="1"/>
      <c r="F322" s="1"/>
      <c r="G322" s="1"/>
      <c r="H322" s="1"/>
      <c r="I322" s="1"/>
      <c r="J322" s="1"/>
      <c r="K322" s="1"/>
      <c r="L322" s="1"/>
      <c r="M322" s="1"/>
    </row>
    <row r="323" spans="3:13" ht="14.25">
      <c r="C323" s="1"/>
      <c r="D323" s="1"/>
      <c r="E323" s="1"/>
      <c r="F323" s="1"/>
      <c r="G323" s="1"/>
      <c r="H323" s="1"/>
      <c r="I323" s="1"/>
      <c r="J323" s="1"/>
      <c r="K323" s="1"/>
      <c r="L323" s="1"/>
      <c r="M323" s="1"/>
    </row>
    <row r="324" spans="3:13" ht="14.25">
      <c r="C324" s="1"/>
      <c r="D324" s="1"/>
      <c r="E324" s="1"/>
      <c r="F324" s="1"/>
      <c r="G324" s="1"/>
      <c r="H324" s="1"/>
      <c r="I324" s="1"/>
      <c r="J324" s="1"/>
      <c r="K324" s="1"/>
      <c r="L324" s="1"/>
      <c r="M324" s="1"/>
    </row>
    <row r="325" spans="3:13" ht="14.25">
      <c r="C325" s="1"/>
      <c r="D325" s="1"/>
      <c r="E325" s="1"/>
      <c r="F325" s="1"/>
      <c r="G325" s="1"/>
      <c r="H325" s="1"/>
      <c r="I325" s="1"/>
      <c r="J325" s="1"/>
      <c r="K325" s="1"/>
      <c r="L325" s="1"/>
      <c r="M325" s="1"/>
    </row>
    <row r="326" spans="3:13" ht="14.25">
      <c r="C326" s="1"/>
      <c r="D326" s="1"/>
      <c r="E326" s="1"/>
      <c r="F326" s="1"/>
      <c r="G326" s="1"/>
      <c r="H326" s="1"/>
      <c r="I326" s="1"/>
      <c r="J326" s="1"/>
      <c r="K326" s="1"/>
      <c r="L326" s="1"/>
      <c r="M326" s="1"/>
    </row>
    <row r="327" spans="3:13" ht="14.25">
      <c r="C327" s="1"/>
      <c r="D327" s="1"/>
      <c r="E327" s="1"/>
      <c r="F327" s="1"/>
      <c r="G327" s="1"/>
      <c r="H327" s="1"/>
      <c r="I327" s="1"/>
      <c r="J327" s="1"/>
      <c r="K327" s="1"/>
      <c r="L327" s="1"/>
      <c r="M327" s="1"/>
    </row>
    <row r="328" spans="3:13" ht="14.25">
      <c r="C328" s="1"/>
      <c r="D328" s="1"/>
      <c r="E328" s="1"/>
      <c r="F328" s="1"/>
      <c r="G328" s="1"/>
      <c r="H328" s="1"/>
      <c r="I328" s="1"/>
      <c r="J328" s="1"/>
      <c r="K328" s="1"/>
      <c r="L328" s="1"/>
      <c r="M328" s="1"/>
    </row>
    <row r="329" spans="3:13" ht="14.25">
      <c r="C329" s="1"/>
      <c r="D329" s="1"/>
      <c r="E329" s="1"/>
      <c r="F329" s="1"/>
      <c r="G329" s="1"/>
      <c r="H329" s="1"/>
      <c r="I329" s="1"/>
      <c r="J329" s="1"/>
      <c r="K329" s="1"/>
      <c r="L329" s="1"/>
      <c r="M329" s="1"/>
    </row>
    <row r="330" spans="3:13" ht="14.25">
      <c r="C330" s="1"/>
      <c r="D330" s="1"/>
      <c r="E330" s="1"/>
      <c r="F330" s="1"/>
      <c r="G330" s="1"/>
      <c r="H330" s="1"/>
      <c r="I330" s="1"/>
      <c r="J330" s="1"/>
      <c r="K330" s="1"/>
      <c r="L330" s="1"/>
      <c r="M330" s="1"/>
    </row>
    <row r="331" spans="3:13" ht="14.25">
      <c r="C331" s="1"/>
      <c r="D331" s="1"/>
      <c r="E331" s="1"/>
      <c r="F331" s="1"/>
      <c r="G331" s="1"/>
      <c r="H331" s="1"/>
      <c r="I331" s="1"/>
      <c r="J331" s="1"/>
      <c r="K331" s="1"/>
      <c r="L331" s="1"/>
      <c r="M331" s="1"/>
    </row>
    <row r="332" spans="3:13" ht="14.25">
      <c r="C332" s="1"/>
      <c r="D332" s="1"/>
      <c r="E332" s="1"/>
      <c r="F332" s="1"/>
      <c r="G332" s="1"/>
      <c r="H332" s="1"/>
      <c r="I332" s="1"/>
      <c r="J332" s="1"/>
      <c r="K332" s="1"/>
      <c r="L332" s="1"/>
      <c r="M332" s="1"/>
    </row>
    <row r="333" spans="3:13" ht="14.25">
      <c r="C333" s="1"/>
      <c r="D333" s="1"/>
      <c r="E333" s="1"/>
      <c r="F333" s="1"/>
      <c r="G333" s="1"/>
      <c r="H333" s="1"/>
      <c r="I333" s="1"/>
      <c r="J333" s="1"/>
      <c r="K333" s="1"/>
      <c r="L333" s="1"/>
      <c r="M333" s="1"/>
    </row>
    <row r="334" spans="3:13" ht="14.25">
      <c r="C334" s="1"/>
      <c r="D334" s="1"/>
      <c r="E334" s="1"/>
      <c r="F334" s="1"/>
      <c r="G334" s="1"/>
      <c r="H334" s="1"/>
      <c r="I334" s="1"/>
      <c r="J334" s="1"/>
      <c r="K334" s="1"/>
      <c r="L334" s="1"/>
      <c r="M334" s="1"/>
    </row>
    <row r="335" spans="3:13" ht="14.25">
      <c r="C335" s="1"/>
      <c r="D335" s="1"/>
      <c r="E335" s="1"/>
      <c r="F335" s="1"/>
      <c r="G335" s="1"/>
      <c r="H335" s="1"/>
      <c r="I335" s="1"/>
      <c r="J335" s="1"/>
      <c r="K335" s="1"/>
      <c r="L335" s="1"/>
      <c r="M335" s="1"/>
    </row>
    <row r="336" spans="3:13" ht="14.25">
      <c r="C336" s="1"/>
      <c r="D336" s="1"/>
      <c r="E336" s="1"/>
      <c r="F336" s="1"/>
      <c r="G336" s="1"/>
      <c r="H336" s="1"/>
      <c r="I336" s="1"/>
      <c r="J336" s="1"/>
      <c r="K336" s="1"/>
      <c r="L336" s="1"/>
      <c r="M336" s="1"/>
    </row>
    <row r="337" spans="3:13" ht="14.25">
      <c r="C337" s="1"/>
      <c r="D337" s="1"/>
      <c r="E337" s="1"/>
      <c r="F337" s="1"/>
      <c r="G337" s="1"/>
      <c r="H337" s="1"/>
      <c r="I337" s="1"/>
      <c r="J337" s="1"/>
      <c r="K337" s="1"/>
      <c r="L337" s="1"/>
      <c r="M337" s="1"/>
    </row>
    <row r="338" spans="3:13" ht="14.25">
      <c r="C338" s="1"/>
      <c r="D338" s="1"/>
      <c r="E338" s="1"/>
      <c r="F338" s="1"/>
      <c r="G338" s="1"/>
      <c r="H338" s="1"/>
      <c r="I338" s="1"/>
      <c r="J338" s="1"/>
      <c r="K338" s="1"/>
      <c r="L338" s="1"/>
      <c r="M338" s="1"/>
    </row>
    <row r="339" spans="3:13" ht="14.25">
      <c r="C339" s="1"/>
      <c r="D339" s="1"/>
      <c r="E339" s="1"/>
      <c r="F339" s="1"/>
      <c r="G339" s="1"/>
      <c r="H339" s="1"/>
      <c r="I339" s="1"/>
      <c r="J339" s="1"/>
      <c r="K339" s="1"/>
      <c r="L339" s="1"/>
      <c r="M339" s="1"/>
    </row>
    <row r="340" spans="3:13" ht="14.25">
      <c r="C340" s="1"/>
      <c r="D340" s="1"/>
      <c r="E340" s="1"/>
      <c r="F340" s="1"/>
      <c r="G340" s="1"/>
      <c r="H340" s="1"/>
      <c r="I340" s="1"/>
      <c r="J340" s="1"/>
      <c r="K340" s="1"/>
      <c r="L340" s="1"/>
      <c r="M340" s="1"/>
    </row>
    <row r="341" spans="3:13" ht="14.25">
      <c r="C341" s="1"/>
      <c r="D341" s="1"/>
      <c r="E341" s="1"/>
      <c r="F341" s="1"/>
      <c r="G341" s="1"/>
      <c r="H341" s="1"/>
      <c r="I341" s="1"/>
      <c r="J341" s="1"/>
      <c r="K341" s="1"/>
      <c r="L341" s="1"/>
      <c r="M341" s="1"/>
    </row>
    <row r="342" spans="3:13" ht="14.25">
      <c r="C342" s="1"/>
      <c r="D342" s="1"/>
      <c r="E342" s="1"/>
      <c r="F342" s="1"/>
      <c r="G342" s="1"/>
      <c r="H342" s="1"/>
      <c r="I342" s="1"/>
      <c r="J342" s="1"/>
      <c r="K342" s="1"/>
      <c r="L342" s="1"/>
      <c r="M342" s="1"/>
    </row>
    <row r="343" spans="3:13" ht="14.25">
      <c r="C343" s="1"/>
      <c r="D343" s="1"/>
      <c r="E343" s="1"/>
      <c r="F343" s="1"/>
      <c r="G343" s="1"/>
      <c r="H343" s="1"/>
      <c r="I343" s="1"/>
      <c r="J343" s="1"/>
      <c r="K343" s="1"/>
      <c r="L343" s="1"/>
      <c r="M343" s="1"/>
    </row>
    <row r="344" spans="3:13" ht="14.25">
      <c r="C344" s="1"/>
      <c r="D344" s="1"/>
      <c r="E344" s="1"/>
      <c r="F344" s="1"/>
      <c r="G344" s="1"/>
      <c r="H344" s="1"/>
      <c r="I344" s="1"/>
      <c r="J344" s="1"/>
      <c r="K344" s="1"/>
      <c r="L344" s="1"/>
      <c r="M344" s="1"/>
    </row>
    <row r="345" spans="3:13" ht="14.25">
      <c r="C345" s="1"/>
      <c r="D345" s="1"/>
      <c r="E345" s="1"/>
      <c r="F345" s="1"/>
      <c r="G345" s="1"/>
      <c r="H345" s="1"/>
      <c r="I345" s="1"/>
      <c r="J345" s="1"/>
      <c r="K345" s="1"/>
      <c r="L345" s="1"/>
      <c r="M345" s="1"/>
    </row>
    <row r="346" spans="3:13" ht="14.25">
      <c r="C346" s="1"/>
      <c r="D346" s="1"/>
      <c r="E346" s="1"/>
      <c r="F346" s="1"/>
      <c r="G346" s="1"/>
      <c r="H346" s="1"/>
      <c r="I346" s="1"/>
      <c r="J346" s="1"/>
      <c r="K346" s="1"/>
      <c r="L346" s="1"/>
      <c r="M346" s="1"/>
    </row>
    <row r="347" spans="3:13" ht="14.25">
      <c r="C347" s="1"/>
      <c r="D347" s="1"/>
      <c r="E347" s="1"/>
      <c r="F347" s="1"/>
      <c r="G347" s="1"/>
      <c r="H347" s="1"/>
      <c r="I347" s="1"/>
      <c r="J347" s="1"/>
      <c r="K347" s="1"/>
      <c r="L347" s="1"/>
      <c r="M347" s="1"/>
    </row>
    <row r="348" spans="3:13" ht="14.25">
      <c r="C348" s="1"/>
      <c r="D348" s="1"/>
      <c r="E348" s="1"/>
      <c r="F348" s="1"/>
      <c r="G348" s="1"/>
      <c r="H348" s="1"/>
      <c r="I348" s="1"/>
      <c r="J348" s="1"/>
      <c r="K348" s="1"/>
      <c r="L348" s="1"/>
      <c r="M348" s="1"/>
    </row>
    <row r="349" spans="3:13" ht="14.25">
      <c r="C349" s="1"/>
      <c r="D349" s="1"/>
      <c r="E349" s="1"/>
      <c r="F349" s="1"/>
      <c r="G349" s="1"/>
      <c r="H349" s="1"/>
      <c r="I349" s="1"/>
      <c r="J349" s="1"/>
      <c r="K349" s="1"/>
      <c r="L349" s="1"/>
      <c r="M349" s="1"/>
    </row>
    <row r="350" spans="3:13" ht="14.25">
      <c r="C350" s="1"/>
      <c r="D350" s="1"/>
      <c r="E350" s="1"/>
      <c r="F350" s="1"/>
      <c r="G350" s="1"/>
      <c r="H350" s="1"/>
      <c r="I350" s="1"/>
      <c r="J350" s="1"/>
      <c r="K350" s="1"/>
      <c r="L350" s="1"/>
      <c r="M350" s="1"/>
    </row>
    <row r="351" spans="3:13" ht="14.25">
      <c r="C351" s="1"/>
      <c r="D351" s="1"/>
      <c r="E351" s="1"/>
      <c r="F351" s="1"/>
      <c r="G351" s="1"/>
      <c r="H351" s="1"/>
      <c r="I351" s="1"/>
      <c r="J351" s="1"/>
      <c r="K351" s="1"/>
      <c r="L351" s="1"/>
      <c r="M351" s="1"/>
    </row>
    <row r="352" spans="3:13" ht="14.25">
      <c r="C352" s="1"/>
      <c r="D352" s="1"/>
      <c r="E352" s="1"/>
      <c r="F352" s="1"/>
      <c r="G352" s="1"/>
      <c r="H352" s="1"/>
      <c r="I352" s="1"/>
      <c r="J352" s="1"/>
      <c r="K352" s="1"/>
      <c r="L352" s="1"/>
      <c r="M352" s="1"/>
    </row>
    <row r="353" spans="3:13" ht="14.25">
      <c r="C353" s="1"/>
      <c r="D353" s="1"/>
      <c r="E353" s="1"/>
      <c r="F353" s="1"/>
      <c r="G353" s="1"/>
      <c r="H353" s="1"/>
      <c r="I353" s="1"/>
      <c r="J353" s="1"/>
      <c r="K353" s="1"/>
      <c r="L353" s="1"/>
      <c r="M353" s="1"/>
    </row>
    <row r="354" spans="3:13" ht="14.25">
      <c r="C354" s="1"/>
      <c r="D354" s="1"/>
      <c r="E354" s="1"/>
      <c r="F354" s="1"/>
      <c r="G354" s="1"/>
      <c r="H354" s="1"/>
      <c r="I354" s="1"/>
      <c r="J354" s="1"/>
      <c r="K354" s="1"/>
      <c r="L354" s="1"/>
      <c r="M354" s="1"/>
    </row>
    <row r="355" spans="3:13" ht="14.25">
      <c r="C355" s="1"/>
      <c r="D355" s="1"/>
      <c r="E355" s="1"/>
      <c r="F355" s="1"/>
      <c r="G355" s="1"/>
      <c r="H355" s="1"/>
      <c r="I355" s="1"/>
      <c r="J355" s="1"/>
      <c r="K355" s="1"/>
      <c r="L355" s="1"/>
      <c r="M355" s="1"/>
    </row>
    <row r="356" spans="3:13" ht="14.25">
      <c r="C356" s="1"/>
      <c r="D356" s="1"/>
      <c r="E356" s="1"/>
      <c r="F356" s="1"/>
      <c r="G356" s="1"/>
      <c r="H356" s="1"/>
      <c r="I356" s="1"/>
      <c r="J356" s="1"/>
      <c r="K356" s="1"/>
      <c r="L356" s="1"/>
      <c r="M356" s="1"/>
    </row>
    <row r="357" spans="3:13" ht="14.25">
      <c r="C357" s="1"/>
      <c r="D357" s="1"/>
      <c r="E357" s="1"/>
      <c r="F357" s="1"/>
      <c r="G357" s="1"/>
      <c r="H357" s="1"/>
      <c r="I357" s="1"/>
      <c r="J357" s="1"/>
      <c r="K357" s="1"/>
      <c r="L357" s="1"/>
      <c r="M357" s="1"/>
    </row>
    <row r="358" spans="3:13" ht="14.25">
      <c r="C358" s="1"/>
      <c r="D358" s="1"/>
      <c r="E358" s="1"/>
      <c r="F358" s="1"/>
      <c r="G358" s="1"/>
      <c r="H358" s="1"/>
      <c r="I358" s="1"/>
      <c r="J358" s="1"/>
      <c r="K358" s="1"/>
      <c r="L358" s="1"/>
      <c r="M358" s="1"/>
    </row>
    <row r="359" spans="3:13" ht="14.25">
      <c r="C359" s="1"/>
      <c r="D359" s="1"/>
      <c r="E359" s="1"/>
      <c r="F359" s="1"/>
      <c r="G359" s="1"/>
      <c r="H359" s="1"/>
      <c r="I359" s="1"/>
      <c r="J359" s="1"/>
      <c r="K359" s="1"/>
      <c r="L359" s="1"/>
      <c r="M359" s="1"/>
    </row>
    <row r="360" spans="3:13" ht="14.25">
      <c r="C360" s="1"/>
      <c r="D360" s="1"/>
      <c r="E360" s="1"/>
      <c r="F360" s="1"/>
      <c r="G360" s="1"/>
      <c r="H360" s="1"/>
      <c r="I360" s="1"/>
      <c r="J360" s="1"/>
      <c r="K360" s="1"/>
      <c r="L360" s="1"/>
      <c r="M360" s="1"/>
    </row>
    <row r="361" spans="3:13" ht="14.25">
      <c r="C361" s="1"/>
      <c r="D361" s="1"/>
      <c r="E361" s="1"/>
      <c r="F361" s="1"/>
      <c r="G361" s="1"/>
      <c r="H361" s="1"/>
      <c r="I361" s="1"/>
      <c r="J361" s="1"/>
      <c r="K361" s="1"/>
      <c r="L361" s="1"/>
      <c r="M361" s="1"/>
    </row>
    <row r="362" spans="3:13" ht="14.25">
      <c r="C362" s="1"/>
      <c r="D362" s="1"/>
      <c r="E362" s="1"/>
      <c r="F362" s="1"/>
      <c r="G362" s="1"/>
      <c r="H362" s="1"/>
      <c r="I362" s="1"/>
      <c r="J362" s="1"/>
      <c r="K362" s="1"/>
      <c r="L362" s="1"/>
      <c r="M362" s="1"/>
    </row>
    <row r="363" spans="3:13" ht="14.25">
      <c r="C363" s="1"/>
      <c r="D363" s="1"/>
      <c r="E363" s="1"/>
      <c r="F363" s="1"/>
      <c r="G363" s="1"/>
      <c r="H363" s="1"/>
      <c r="I363" s="1"/>
      <c r="J363" s="1"/>
      <c r="K363" s="1"/>
      <c r="L363" s="1"/>
      <c r="M363" s="1"/>
    </row>
    <row r="364" spans="3:13" ht="14.25">
      <c r="C364" s="1"/>
      <c r="D364" s="1"/>
      <c r="E364" s="1"/>
      <c r="F364" s="1"/>
      <c r="G364" s="1"/>
      <c r="H364" s="1"/>
      <c r="I364" s="1"/>
      <c r="J364" s="1"/>
      <c r="K364" s="1"/>
      <c r="L364" s="1"/>
      <c r="M364" s="1"/>
    </row>
    <row r="365" spans="3:13" ht="14.25">
      <c r="C365" s="1"/>
      <c r="D365" s="1"/>
      <c r="E365" s="1"/>
      <c r="F365" s="1"/>
      <c r="G365" s="1"/>
      <c r="H365" s="1"/>
      <c r="I365" s="1"/>
      <c r="J365" s="1"/>
      <c r="K365" s="1"/>
      <c r="L365" s="1"/>
      <c r="M365" s="1"/>
    </row>
    <row r="366" spans="3:13" ht="14.25">
      <c r="C366" s="1"/>
      <c r="D366" s="1"/>
      <c r="E366" s="1"/>
      <c r="F366" s="1"/>
      <c r="G366" s="1"/>
      <c r="H366" s="1"/>
      <c r="I366" s="1"/>
      <c r="J366" s="1"/>
      <c r="K366" s="1"/>
      <c r="L366" s="1"/>
      <c r="M366" s="1"/>
    </row>
    <row r="367" spans="3:13" ht="14.25">
      <c r="C367" s="1"/>
      <c r="D367" s="1"/>
      <c r="E367" s="1"/>
      <c r="F367" s="1"/>
      <c r="G367" s="1"/>
      <c r="H367" s="1"/>
      <c r="I367" s="1"/>
      <c r="J367" s="1"/>
      <c r="K367" s="1"/>
      <c r="L367" s="1"/>
      <c r="M367" s="1"/>
    </row>
    <row r="368" spans="3:13" ht="14.25">
      <c r="C368" s="1"/>
      <c r="D368" s="1"/>
      <c r="E368" s="1"/>
      <c r="F368" s="1"/>
      <c r="G368" s="1"/>
      <c r="H368" s="1"/>
      <c r="I368" s="1"/>
      <c r="J368" s="1"/>
      <c r="K368" s="1"/>
      <c r="L368" s="1"/>
      <c r="M368" s="1"/>
    </row>
    <row r="369" spans="3:13" ht="14.25">
      <c r="C369" s="1"/>
      <c r="D369" s="1"/>
      <c r="E369" s="1"/>
      <c r="F369" s="1"/>
      <c r="G369" s="1"/>
      <c r="H369" s="1"/>
      <c r="I369" s="1"/>
      <c r="J369" s="1"/>
      <c r="K369" s="1"/>
      <c r="L369" s="1"/>
      <c r="M369" s="1"/>
    </row>
    <row r="370" spans="3:13" ht="14.25">
      <c r="C370" s="1"/>
      <c r="D370" s="1"/>
      <c r="E370" s="1"/>
      <c r="F370" s="1"/>
      <c r="G370" s="1"/>
      <c r="H370" s="1"/>
      <c r="I370" s="1"/>
      <c r="J370" s="1"/>
      <c r="K370" s="1"/>
      <c r="L370" s="1"/>
      <c r="M370" s="1"/>
    </row>
    <row r="371" spans="3:13" ht="14.25">
      <c r="C371" s="1"/>
      <c r="D371" s="1"/>
      <c r="E371" s="1"/>
      <c r="F371" s="1"/>
      <c r="G371" s="1"/>
      <c r="H371" s="1"/>
      <c r="I371" s="1"/>
      <c r="J371" s="1"/>
      <c r="K371" s="1"/>
      <c r="L371" s="1"/>
      <c r="M371" s="1"/>
    </row>
    <row r="372" spans="3:13" ht="14.25">
      <c r="C372" s="1"/>
      <c r="D372" s="1"/>
      <c r="E372" s="1"/>
      <c r="F372" s="1"/>
      <c r="G372" s="1"/>
      <c r="H372" s="1"/>
      <c r="I372" s="1"/>
      <c r="J372" s="1"/>
      <c r="K372" s="1"/>
      <c r="L372" s="1"/>
      <c r="M372" s="1"/>
    </row>
    <row r="373" spans="3:13" ht="14.25">
      <c r="C373" s="1"/>
      <c r="D373" s="1"/>
      <c r="E373" s="1"/>
      <c r="F373" s="1"/>
      <c r="G373" s="1"/>
      <c r="H373" s="1"/>
      <c r="I373" s="1"/>
      <c r="J373" s="1"/>
      <c r="K373" s="1"/>
      <c r="L373" s="1"/>
      <c r="M373" s="1"/>
    </row>
    <row r="374" spans="3:13" ht="14.25">
      <c r="C374" s="1"/>
      <c r="D374" s="1"/>
      <c r="E374" s="1"/>
      <c r="F374" s="1"/>
      <c r="G374" s="1"/>
      <c r="H374" s="1"/>
      <c r="I374" s="1"/>
      <c r="J374" s="1"/>
      <c r="K374" s="1"/>
      <c r="L374" s="1"/>
      <c r="M374" s="1"/>
    </row>
    <row r="375" spans="3:13" ht="14.25">
      <c r="C375" s="1"/>
      <c r="D375" s="1"/>
      <c r="E375" s="1"/>
      <c r="F375" s="1"/>
      <c r="G375" s="1"/>
      <c r="H375" s="1"/>
      <c r="I375" s="1"/>
      <c r="J375" s="1"/>
      <c r="K375" s="1"/>
      <c r="L375" s="1"/>
      <c r="M375" s="1"/>
    </row>
    <row r="376" spans="3:13" ht="14.25">
      <c r="C376" s="1"/>
      <c r="D376" s="1"/>
      <c r="E376" s="1"/>
      <c r="F376" s="1"/>
      <c r="G376" s="1"/>
      <c r="H376" s="1"/>
      <c r="I376" s="1"/>
      <c r="J376" s="1"/>
      <c r="K376" s="1"/>
      <c r="L376" s="1"/>
      <c r="M376" s="1"/>
    </row>
    <row r="377" spans="3:13" ht="14.25">
      <c r="C377" s="1"/>
      <c r="D377" s="1"/>
      <c r="E377" s="1"/>
      <c r="F377" s="1"/>
      <c r="G377" s="1"/>
      <c r="H377" s="1"/>
      <c r="I377" s="1"/>
      <c r="J377" s="1"/>
      <c r="K377" s="1"/>
      <c r="L377" s="1"/>
      <c r="M377" s="1"/>
    </row>
    <row r="378" spans="3:13" ht="14.25">
      <c r="C378" s="1"/>
      <c r="D378" s="1"/>
      <c r="E378" s="1"/>
      <c r="F378" s="1"/>
      <c r="G378" s="1"/>
      <c r="H378" s="1"/>
      <c r="I378" s="1"/>
      <c r="J378" s="1"/>
      <c r="K378" s="1"/>
      <c r="L378" s="1"/>
      <c r="M378" s="1"/>
    </row>
    <row r="379" spans="3:13" ht="14.25">
      <c r="C379" s="1"/>
      <c r="D379" s="1"/>
      <c r="E379" s="1"/>
      <c r="F379" s="1"/>
      <c r="G379" s="1"/>
      <c r="H379" s="1"/>
      <c r="I379" s="1"/>
      <c r="J379" s="1"/>
      <c r="K379" s="1"/>
      <c r="L379" s="1"/>
      <c r="M379" s="1"/>
    </row>
    <row r="380" spans="3:13" ht="14.25">
      <c r="C380" s="1"/>
      <c r="D380" s="1"/>
      <c r="E380" s="1"/>
      <c r="F380" s="1"/>
      <c r="G380" s="1"/>
      <c r="H380" s="1"/>
      <c r="I380" s="1"/>
      <c r="J380" s="1"/>
      <c r="K380" s="1"/>
      <c r="L380" s="1"/>
      <c r="M380" s="1"/>
    </row>
    <row r="381" spans="3:13" ht="14.25">
      <c r="C381" s="1"/>
      <c r="D381" s="1"/>
      <c r="E381" s="1"/>
      <c r="F381" s="1"/>
      <c r="G381" s="1"/>
      <c r="H381" s="1"/>
      <c r="I381" s="1"/>
      <c r="J381" s="1"/>
      <c r="K381" s="1"/>
      <c r="L381" s="1"/>
      <c r="M381" s="1"/>
    </row>
    <row r="382" spans="3:13" ht="14.25">
      <c r="C382" s="1"/>
      <c r="D382" s="1"/>
      <c r="E382" s="1"/>
      <c r="F382" s="1"/>
      <c r="G382" s="1"/>
      <c r="H382" s="1"/>
      <c r="I382" s="1"/>
      <c r="J382" s="1"/>
      <c r="K382" s="1"/>
      <c r="L382" s="1"/>
      <c r="M382" s="1"/>
    </row>
    <row r="383" spans="3:13" ht="14.25">
      <c r="C383" s="1"/>
      <c r="D383" s="1"/>
      <c r="E383" s="1"/>
      <c r="F383" s="1"/>
      <c r="G383" s="1"/>
      <c r="H383" s="1"/>
      <c r="I383" s="1"/>
      <c r="J383" s="1"/>
      <c r="K383" s="1"/>
      <c r="L383" s="1"/>
      <c r="M383" s="1"/>
    </row>
    <row r="384" spans="3:13" ht="14.25">
      <c r="C384" s="1"/>
      <c r="D384" s="1"/>
      <c r="E384" s="1"/>
      <c r="F384" s="1"/>
      <c r="G384" s="1"/>
      <c r="H384" s="1"/>
      <c r="I384" s="1"/>
      <c r="J384" s="1"/>
      <c r="K384" s="1"/>
      <c r="L384" s="1"/>
      <c r="M384" s="1"/>
    </row>
    <row r="385" spans="3:13" ht="14.25">
      <c r="C385" s="1"/>
      <c r="D385" s="1"/>
      <c r="E385" s="1"/>
      <c r="F385" s="1"/>
      <c r="G385" s="1"/>
      <c r="H385" s="1"/>
      <c r="I385" s="1"/>
      <c r="J385" s="1"/>
      <c r="K385" s="1"/>
      <c r="L385" s="1"/>
      <c r="M385" s="1"/>
    </row>
    <row r="386" spans="3:13" ht="14.25">
      <c r="C386" s="1"/>
      <c r="D386" s="1"/>
      <c r="E386" s="1"/>
      <c r="F386" s="1"/>
      <c r="G386" s="1"/>
      <c r="H386" s="1"/>
      <c r="I386" s="1"/>
      <c r="J386" s="1"/>
      <c r="K386" s="1"/>
      <c r="L386" s="1"/>
      <c r="M386" s="1"/>
    </row>
    <row r="387" spans="3:13" ht="14.25">
      <c r="C387" s="1"/>
      <c r="D387" s="1"/>
      <c r="E387" s="1"/>
      <c r="F387" s="1"/>
      <c r="G387" s="1"/>
      <c r="H387" s="1"/>
      <c r="I387" s="1"/>
      <c r="J387" s="1"/>
      <c r="K387" s="1"/>
      <c r="L387" s="1"/>
      <c r="M387" s="1"/>
    </row>
    <row r="388" spans="3:13" ht="14.25">
      <c r="C388" s="1"/>
      <c r="D388" s="1"/>
      <c r="E388" s="1"/>
      <c r="F388" s="1"/>
      <c r="G388" s="1"/>
      <c r="H388" s="1"/>
      <c r="I388" s="1"/>
      <c r="J388" s="1"/>
      <c r="K388" s="1"/>
      <c r="L388" s="1"/>
      <c r="M388" s="1"/>
    </row>
    <row r="389" spans="3:13" ht="14.25">
      <c r="C389" s="1"/>
      <c r="D389" s="1"/>
      <c r="E389" s="1"/>
      <c r="F389" s="1"/>
      <c r="G389" s="1"/>
      <c r="H389" s="1"/>
      <c r="I389" s="1"/>
      <c r="J389" s="1"/>
      <c r="K389" s="1"/>
      <c r="L389" s="1"/>
      <c r="M389" s="1"/>
    </row>
    <row r="390" spans="3:13" ht="14.25">
      <c r="C390" s="1"/>
      <c r="D390" s="1"/>
      <c r="E390" s="1"/>
      <c r="F390" s="1"/>
      <c r="G390" s="1"/>
      <c r="H390" s="1"/>
      <c r="I390" s="1"/>
      <c r="J390" s="1"/>
      <c r="K390" s="1"/>
      <c r="L390" s="1"/>
      <c r="M390" s="1"/>
    </row>
    <row r="391" spans="3:13" ht="14.25">
      <c r="C391" s="1"/>
      <c r="D391" s="1"/>
      <c r="E391" s="1"/>
      <c r="F391" s="1"/>
      <c r="G391" s="1"/>
      <c r="H391" s="1"/>
      <c r="I391" s="1"/>
      <c r="J391" s="1"/>
      <c r="K391" s="1"/>
      <c r="L391" s="1"/>
      <c r="M391" s="1"/>
    </row>
    <row r="392" spans="3:13" ht="14.25">
      <c r="C392" s="1"/>
      <c r="D392" s="1"/>
      <c r="E392" s="1"/>
      <c r="F392" s="1"/>
      <c r="G392" s="1"/>
      <c r="H392" s="1"/>
      <c r="I392" s="1"/>
      <c r="J392" s="1"/>
      <c r="K392" s="1"/>
      <c r="L392" s="1"/>
      <c r="M392" s="1"/>
    </row>
    <row r="393" spans="3:13" ht="14.25">
      <c r="C393" s="1"/>
      <c r="D393" s="1"/>
      <c r="E393" s="1"/>
      <c r="F393" s="1"/>
      <c r="G393" s="1"/>
      <c r="H393" s="1"/>
      <c r="I393" s="1"/>
      <c r="J393" s="1"/>
      <c r="K393" s="1"/>
      <c r="L393" s="1"/>
      <c r="M393" s="1"/>
    </row>
    <row r="394" spans="3:13" ht="14.25">
      <c r="C394" s="1"/>
      <c r="D394" s="1"/>
      <c r="E394" s="1"/>
      <c r="F394" s="1"/>
      <c r="G394" s="1"/>
      <c r="H394" s="1"/>
      <c r="I394" s="1"/>
      <c r="J394" s="1"/>
      <c r="K394" s="1"/>
      <c r="L394" s="1"/>
      <c r="M394" s="1"/>
    </row>
    <row r="395" spans="3:13" ht="14.25">
      <c r="C395" s="1"/>
      <c r="D395" s="1"/>
      <c r="E395" s="1"/>
      <c r="F395" s="1"/>
      <c r="G395" s="1"/>
      <c r="H395" s="1"/>
      <c r="I395" s="1"/>
      <c r="J395" s="1"/>
      <c r="K395" s="1"/>
      <c r="L395" s="1"/>
      <c r="M395" s="1"/>
    </row>
    <row r="396" spans="3:13" ht="14.25">
      <c r="C396" s="1"/>
      <c r="D396" s="1"/>
      <c r="E396" s="1"/>
      <c r="F396" s="1"/>
      <c r="G396" s="1"/>
      <c r="H396" s="1"/>
      <c r="I396" s="1"/>
      <c r="J396" s="1"/>
      <c r="K396" s="1"/>
      <c r="L396" s="1"/>
      <c r="M396" s="1"/>
    </row>
    <row r="397" spans="3:13" ht="14.25">
      <c r="C397" s="1"/>
      <c r="D397" s="1"/>
      <c r="E397" s="1"/>
      <c r="F397" s="1"/>
      <c r="G397" s="1"/>
      <c r="H397" s="1"/>
      <c r="I397" s="1"/>
      <c r="J397" s="1"/>
      <c r="K397" s="1"/>
      <c r="L397" s="1"/>
      <c r="M397" s="1"/>
    </row>
    <row r="398" spans="3:13" ht="14.25">
      <c r="C398" s="1"/>
      <c r="D398" s="1"/>
      <c r="E398" s="1"/>
      <c r="F398" s="1"/>
      <c r="G398" s="1"/>
      <c r="H398" s="1"/>
      <c r="I398" s="1"/>
      <c r="J398" s="1"/>
      <c r="K398" s="1"/>
      <c r="L398" s="1"/>
      <c r="M398" s="1"/>
    </row>
    <row r="399" spans="3:13" ht="14.25">
      <c r="C399" s="1"/>
      <c r="D399" s="1"/>
      <c r="E399" s="1"/>
      <c r="F399" s="1"/>
      <c r="G399" s="1"/>
      <c r="H399" s="1"/>
      <c r="I399" s="1"/>
      <c r="J399" s="1"/>
      <c r="K399" s="1"/>
      <c r="L399" s="1"/>
      <c r="M399" s="1"/>
    </row>
    <row r="400" spans="3:13" ht="14.25">
      <c r="C400" s="1"/>
      <c r="D400" s="1"/>
      <c r="E400" s="1"/>
      <c r="F400" s="1"/>
      <c r="G400" s="1"/>
      <c r="H400" s="1"/>
      <c r="I400" s="1"/>
      <c r="J400" s="1"/>
      <c r="K400" s="1"/>
      <c r="L400" s="1"/>
      <c r="M400" s="1"/>
    </row>
    <row r="401" spans="3:13" ht="14.25">
      <c r="C401" s="1"/>
      <c r="D401" s="1"/>
      <c r="E401" s="1"/>
      <c r="F401" s="1"/>
      <c r="G401" s="1"/>
      <c r="H401" s="1"/>
      <c r="I401" s="1"/>
      <c r="J401" s="1"/>
      <c r="K401" s="1"/>
      <c r="L401" s="1"/>
      <c r="M401" s="1"/>
    </row>
    <row r="402" spans="3:13" ht="14.25">
      <c r="C402" s="1"/>
      <c r="D402" s="1"/>
      <c r="E402" s="1"/>
      <c r="F402" s="1"/>
      <c r="G402" s="1"/>
      <c r="H402" s="1"/>
      <c r="I402" s="1"/>
      <c r="J402" s="1"/>
      <c r="K402" s="1"/>
      <c r="L402" s="1"/>
      <c r="M402" s="1"/>
    </row>
    <row r="403" spans="3:13" ht="14.25">
      <c r="C403" s="1"/>
      <c r="D403" s="1"/>
      <c r="E403" s="1"/>
      <c r="F403" s="1"/>
      <c r="G403" s="1"/>
      <c r="H403" s="1"/>
      <c r="I403" s="1"/>
      <c r="J403" s="1"/>
      <c r="K403" s="1"/>
      <c r="L403" s="1"/>
      <c r="M403" s="1"/>
    </row>
    <row r="404" spans="3:13" ht="14.25">
      <c r="C404" s="1"/>
      <c r="D404" s="1"/>
      <c r="E404" s="1"/>
      <c r="F404" s="1"/>
      <c r="G404" s="1"/>
      <c r="H404" s="1"/>
      <c r="I404" s="1"/>
      <c r="J404" s="1"/>
      <c r="K404" s="1"/>
      <c r="L404" s="1"/>
      <c r="M404" s="1"/>
    </row>
    <row r="405" spans="3:13" ht="14.25">
      <c r="C405" s="1"/>
      <c r="D405" s="1"/>
      <c r="E405" s="1"/>
      <c r="F405" s="1"/>
      <c r="G405" s="1"/>
      <c r="H405" s="1"/>
      <c r="I405" s="1"/>
      <c r="J405" s="1"/>
      <c r="K405" s="1"/>
      <c r="L405" s="1"/>
      <c r="M405" s="1"/>
    </row>
    <row r="406" spans="3:13" ht="14.25">
      <c r="C406" s="1"/>
      <c r="D406" s="1"/>
      <c r="E406" s="1"/>
      <c r="F406" s="1"/>
      <c r="G406" s="1"/>
      <c r="H406" s="1"/>
      <c r="I406" s="1"/>
      <c r="J406" s="1"/>
      <c r="K406" s="1"/>
      <c r="L406" s="1"/>
      <c r="M406" s="1"/>
    </row>
    <row r="407" spans="3:13" ht="14.25">
      <c r="C407" s="1"/>
      <c r="D407" s="1"/>
      <c r="E407" s="1"/>
      <c r="F407" s="1"/>
      <c r="G407" s="1"/>
      <c r="H407" s="1"/>
      <c r="I407" s="1"/>
      <c r="J407" s="1"/>
      <c r="K407" s="1"/>
      <c r="L407" s="1"/>
      <c r="M407" s="1"/>
    </row>
    <row r="408" spans="3:13" ht="14.25">
      <c r="C408" s="1"/>
      <c r="D408" s="1"/>
      <c r="E408" s="1"/>
      <c r="F408" s="1"/>
      <c r="G408" s="1"/>
      <c r="H408" s="1"/>
      <c r="I408" s="1"/>
      <c r="J408" s="1"/>
      <c r="K408" s="1"/>
      <c r="L408" s="1"/>
      <c r="M408" s="1"/>
    </row>
    <row r="409" spans="3:13" ht="14.25">
      <c r="C409" s="1"/>
      <c r="D409" s="1"/>
      <c r="E409" s="1"/>
      <c r="F409" s="1"/>
      <c r="G409" s="1"/>
      <c r="H409" s="1"/>
      <c r="I409" s="1"/>
      <c r="J409" s="1"/>
      <c r="K409" s="1"/>
      <c r="L409" s="1"/>
      <c r="M409" s="1"/>
    </row>
    <row r="410" spans="3:13" ht="14.25">
      <c r="C410" s="1"/>
      <c r="D410" s="1"/>
      <c r="E410" s="1"/>
      <c r="F410" s="1"/>
      <c r="G410" s="1"/>
      <c r="H410" s="1"/>
      <c r="I410" s="1"/>
      <c r="J410" s="1"/>
      <c r="K410" s="1"/>
      <c r="L410" s="1"/>
      <c r="M410" s="1"/>
    </row>
    <row r="411" spans="3:13" ht="14.25">
      <c r="C411" s="1"/>
      <c r="D411" s="1"/>
      <c r="E411" s="1"/>
      <c r="F411" s="1"/>
      <c r="G411" s="1"/>
      <c r="H411" s="1"/>
      <c r="I411" s="1"/>
      <c r="J411" s="1"/>
      <c r="K411" s="1"/>
      <c r="L411" s="1"/>
      <c r="M411" s="1"/>
    </row>
    <row r="412" spans="3:13" ht="14.25">
      <c r="C412" s="1"/>
      <c r="D412" s="1"/>
      <c r="E412" s="1"/>
      <c r="F412" s="1"/>
      <c r="G412" s="1"/>
      <c r="H412" s="1"/>
      <c r="I412" s="1"/>
      <c r="J412" s="1"/>
      <c r="K412" s="1"/>
      <c r="L412" s="1"/>
      <c r="M412" s="1"/>
    </row>
    <row r="413" spans="3:13" ht="14.25">
      <c r="C413" s="1"/>
      <c r="D413" s="1"/>
      <c r="E413" s="1"/>
      <c r="F413" s="1"/>
      <c r="G413" s="1"/>
      <c r="H413" s="1"/>
      <c r="I413" s="1"/>
      <c r="J413" s="1"/>
      <c r="K413" s="1"/>
      <c r="L413" s="1"/>
      <c r="M413" s="1"/>
    </row>
    <row r="414" spans="3:13" ht="14.25">
      <c r="C414" s="1"/>
      <c r="D414" s="1"/>
      <c r="E414" s="1"/>
      <c r="F414" s="1"/>
      <c r="G414" s="1"/>
      <c r="H414" s="1"/>
      <c r="I414" s="1"/>
      <c r="J414" s="1"/>
      <c r="K414" s="1"/>
      <c r="L414" s="1"/>
      <c r="M414" s="1"/>
    </row>
    <row r="415" spans="3:13" ht="14.25">
      <c r="C415" s="1"/>
      <c r="D415" s="1"/>
      <c r="E415" s="1"/>
      <c r="F415" s="1"/>
      <c r="G415" s="1"/>
      <c r="H415" s="1"/>
      <c r="I415" s="1"/>
      <c r="J415" s="1"/>
      <c r="K415" s="1"/>
      <c r="L415" s="1"/>
      <c r="M415" s="1"/>
    </row>
    <row r="416" spans="3:13" ht="14.25">
      <c r="C416" s="1"/>
      <c r="D416" s="1"/>
      <c r="E416" s="1"/>
      <c r="F416" s="1"/>
      <c r="G416" s="1"/>
      <c r="H416" s="1"/>
      <c r="I416" s="1"/>
      <c r="J416" s="1"/>
      <c r="K416" s="1"/>
      <c r="L416" s="1"/>
      <c r="M416" s="1"/>
    </row>
    <row r="417" spans="3:13" ht="14.25">
      <c r="C417" s="1"/>
      <c r="D417" s="1"/>
      <c r="E417" s="1"/>
      <c r="F417" s="1"/>
      <c r="G417" s="1"/>
      <c r="H417" s="1"/>
      <c r="I417" s="1"/>
      <c r="J417" s="1"/>
      <c r="K417" s="1"/>
      <c r="L417" s="1"/>
      <c r="M417" s="1"/>
    </row>
    <row r="418" spans="3:13" ht="14.25">
      <c r="C418" s="1"/>
      <c r="D418" s="1"/>
      <c r="E418" s="1"/>
      <c r="F418" s="1"/>
      <c r="G418" s="1"/>
      <c r="H418" s="1"/>
      <c r="I418" s="1"/>
      <c r="J418" s="1"/>
      <c r="K418" s="1"/>
      <c r="L418" s="1"/>
      <c r="M418" s="1"/>
    </row>
    <row r="419" spans="3:13" ht="14.25">
      <c r="C419" s="1"/>
      <c r="D419" s="1"/>
      <c r="E419" s="1"/>
      <c r="F419" s="1"/>
      <c r="G419" s="1"/>
      <c r="H419" s="1"/>
      <c r="I419" s="1"/>
      <c r="J419" s="1"/>
      <c r="K419" s="1"/>
      <c r="L419" s="1"/>
      <c r="M419" s="1"/>
    </row>
    <row r="420" spans="3:13" ht="14.25">
      <c r="C420" s="1"/>
      <c r="D420" s="1"/>
      <c r="E420" s="1"/>
      <c r="F420" s="1"/>
      <c r="G420" s="1"/>
      <c r="H420" s="1"/>
      <c r="I420" s="1"/>
      <c r="J420" s="1"/>
      <c r="K420" s="1"/>
      <c r="L420" s="1"/>
      <c r="M420" s="1"/>
    </row>
    <row r="421" spans="3:13" ht="14.25">
      <c r="C421" s="1"/>
      <c r="D421" s="1"/>
      <c r="E421" s="1"/>
      <c r="F421" s="1"/>
      <c r="G421" s="1"/>
      <c r="H421" s="1"/>
      <c r="I421" s="1"/>
      <c r="J421" s="1"/>
      <c r="K421" s="1"/>
      <c r="L421" s="1"/>
      <c r="M421" s="1"/>
    </row>
    <row r="422" spans="3:13" ht="14.25">
      <c r="C422" s="1"/>
      <c r="D422" s="1"/>
      <c r="E422" s="1"/>
      <c r="F422" s="1"/>
      <c r="G422" s="1"/>
      <c r="H422" s="1"/>
      <c r="I422" s="1"/>
      <c r="J422" s="1"/>
      <c r="K422" s="1"/>
      <c r="L422" s="1"/>
      <c r="M422" s="1"/>
    </row>
    <row r="423" spans="3:13" ht="14.25">
      <c r="C423" s="1"/>
      <c r="D423" s="1"/>
      <c r="E423" s="1"/>
      <c r="F423" s="1"/>
      <c r="G423" s="1"/>
      <c r="H423" s="1"/>
      <c r="I423" s="1"/>
      <c r="J423" s="1"/>
      <c r="K423" s="1"/>
      <c r="L423" s="1"/>
      <c r="M423" s="1"/>
    </row>
    <row r="424" spans="3:13" ht="14.25">
      <c r="C424" s="1"/>
      <c r="D424" s="1"/>
      <c r="E424" s="1"/>
      <c r="F424" s="1"/>
      <c r="G424" s="1"/>
      <c r="H424" s="1"/>
      <c r="I424" s="1"/>
      <c r="J424" s="1"/>
      <c r="K424" s="1"/>
      <c r="L424" s="1"/>
      <c r="M424" s="1"/>
    </row>
    <row r="425" spans="3:13" ht="14.25">
      <c r="C425" s="1"/>
      <c r="D425" s="1"/>
      <c r="E425" s="1"/>
      <c r="F425" s="1"/>
      <c r="G425" s="1"/>
      <c r="H425" s="1"/>
      <c r="I425" s="1"/>
      <c r="J425" s="1"/>
      <c r="K425" s="1"/>
      <c r="L425" s="1"/>
      <c r="M425" s="1"/>
    </row>
    <row r="426" spans="3:13" ht="14.25">
      <c r="C426" s="1"/>
      <c r="D426" s="1"/>
      <c r="E426" s="1"/>
      <c r="F426" s="1"/>
      <c r="G426" s="1"/>
      <c r="H426" s="1"/>
      <c r="I426" s="1"/>
      <c r="J426" s="1"/>
      <c r="K426" s="1"/>
      <c r="L426" s="1"/>
      <c r="M426" s="1"/>
    </row>
    <row r="427" spans="3:13" ht="14.25">
      <c r="C427" s="1"/>
      <c r="D427" s="1"/>
      <c r="E427" s="1"/>
      <c r="F427" s="1"/>
      <c r="G427" s="1"/>
      <c r="H427" s="1"/>
      <c r="I427" s="1"/>
      <c r="J427" s="1"/>
      <c r="K427" s="1"/>
      <c r="L427" s="1"/>
      <c r="M427" s="1"/>
    </row>
    <row r="428" spans="3:13" ht="14.25">
      <c r="C428" s="1"/>
      <c r="D428" s="1"/>
      <c r="E428" s="1"/>
      <c r="F428" s="1"/>
      <c r="G428" s="1"/>
      <c r="H428" s="1"/>
      <c r="I428" s="1"/>
      <c r="J428" s="1"/>
      <c r="K428" s="1"/>
      <c r="L428" s="1"/>
      <c r="M428" s="1"/>
    </row>
    <row r="429" spans="3:13" ht="14.25">
      <c r="C429" s="1"/>
      <c r="D429" s="1"/>
      <c r="E429" s="1"/>
      <c r="F429" s="1"/>
      <c r="G429" s="1"/>
      <c r="H429" s="1"/>
      <c r="I429" s="1"/>
      <c r="J429" s="1"/>
      <c r="K429" s="1"/>
      <c r="L429" s="1"/>
      <c r="M429" s="1"/>
    </row>
    <row r="430" spans="3:13" ht="14.25">
      <c r="C430" s="1"/>
      <c r="D430" s="1"/>
      <c r="E430" s="1"/>
      <c r="F430" s="1"/>
      <c r="G430" s="1"/>
      <c r="H430" s="1"/>
      <c r="I430" s="1"/>
      <c r="J430" s="1"/>
      <c r="K430" s="1"/>
      <c r="L430" s="1"/>
      <c r="M430" s="1"/>
    </row>
    <row r="431" spans="3:13" ht="14.25">
      <c r="C431" s="1"/>
      <c r="D431" s="1"/>
      <c r="E431" s="1"/>
      <c r="F431" s="1"/>
      <c r="G431" s="1"/>
      <c r="H431" s="1"/>
      <c r="I431" s="1"/>
      <c r="J431" s="1"/>
      <c r="K431" s="1"/>
      <c r="L431" s="1"/>
      <c r="M431" s="1"/>
    </row>
    <row r="432" spans="3:13" ht="14.25">
      <c r="C432" s="1"/>
      <c r="D432" s="1"/>
      <c r="E432" s="1"/>
      <c r="F432" s="1"/>
      <c r="G432" s="1"/>
      <c r="H432" s="1"/>
      <c r="I432" s="1"/>
      <c r="J432" s="1"/>
      <c r="K432" s="1"/>
      <c r="L432" s="1"/>
      <c r="M432" s="1"/>
    </row>
    <row r="433" spans="3:13" ht="14.25">
      <c r="C433" s="1"/>
      <c r="D433" s="1"/>
      <c r="E433" s="1"/>
      <c r="F433" s="1"/>
      <c r="G433" s="1"/>
      <c r="H433" s="1"/>
      <c r="I433" s="1"/>
      <c r="J433" s="1"/>
      <c r="K433" s="1"/>
      <c r="L433" s="1"/>
      <c r="M433" s="1"/>
    </row>
    <row r="434" spans="3:13" ht="14.25">
      <c r="C434" s="1"/>
      <c r="D434" s="1"/>
      <c r="E434" s="1"/>
      <c r="F434" s="1"/>
      <c r="G434" s="1"/>
      <c r="H434" s="1"/>
      <c r="I434" s="1"/>
      <c r="J434" s="1"/>
      <c r="K434" s="1"/>
      <c r="L434" s="1"/>
      <c r="M434" s="1"/>
    </row>
    <row r="435" spans="3:13" ht="14.25">
      <c r="C435" s="1"/>
      <c r="D435" s="1"/>
      <c r="E435" s="1"/>
      <c r="F435" s="1"/>
      <c r="G435" s="1"/>
      <c r="H435" s="1"/>
      <c r="I435" s="1"/>
      <c r="J435" s="1"/>
      <c r="K435" s="1"/>
      <c r="L435" s="1"/>
      <c r="M435" s="1"/>
    </row>
    <row r="436" spans="3:13" ht="14.25">
      <c r="C436" s="1"/>
      <c r="D436" s="1"/>
      <c r="E436" s="1"/>
      <c r="F436" s="1"/>
      <c r="G436" s="1"/>
      <c r="H436" s="1"/>
      <c r="I436" s="1"/>
      <c r="J436" s="1"/>
      <c r="K436" s="1"/>
      <c r="L436" s="1"/>
      <c r="M436" s="1"/>
    </row>
    <row r="437" spans="3:13" ht="14.25">
      <c r="C437" s="1"/>
      <c r="D437" s="1"/>
      <c r="E437" s="1"/>
      <c r="F437" s="1"/>
      <c r="G437" s="1"/>
      <c r="H437" s="1"/>
      <c r="I437" s="1"/>
      <c r="J437" s="1"/>
      <c r="K437" s="1"/>
      <c r="L437" s="1"/>
      <c r="M437" s="1"/>
    </row>
    <row r="438" spans="3:13" ht="14.25">
      <c r="C438" s="1"/>
      <c r="D438" s="1"/>
      <c r="E438" s="1"/>
      <c r="F438" s="1"/>
      <c r="G438" s="1"/>
      <c r="H438" s="1"/>
      <c r="I438" s="1"/>
      <c r="J438" s="1"/>
      <c r="K438" s="1"/>
      <c r="L438" s="1"/>
      <c r="M438" s="1"/>
    </row>
    <row r="439" spans="3:13" ht="14.25">
      <c r="C439" s="1"/>
      <c r="D439" s="1"/>
      <c r="E439" s="1"/>
      <c r="F439" s="1"/>
      <c r="G439" s="1"/>
      <c r="H439" s="1"/>
      <c r="I439" s="1"/>
      <c r="J439" s="1"/>
      <c r="K439" s="1"/>
      <c r="L439" s="1"/>
      <c r="M439" s="1"/>
    </row>
    <row r="440" spans="3:13" ht="14.25">
      <c r="C440" s="1"/>
      <c r="D440" s="1"/>
      <c r="E440" s="1"/>
      <c r="F440" s="1"/>
      <c r="G440" s="1"/>
      <c r="H440" s="1"/>
      <c r="I440" s="1"/>
      <c r="J440" s="1"/>
      <c r="K440" s="1"/>
      <c r="L440" s="1"/>
      <c r="M440" s="1"/>
    </row>
    <row r="441" spans="3:13" ht="14.25">
      <c r="C441" s="1"/>
      <c r="D441" s="1"/>
      <c r="E441" s="1"/>
      <c r="F441" s="1"/>
      <c r="G441" s="1"/>
      <c r="H441" s="1"/>
      <c r="I441" s="1"/>
      <c r="J441" s="1"/>
      <c r="K441" s="1"/>
      <c r="L441" s="1"/>
      <c r="M441" s="1"/>
    </row>
    <row r="442" spans="3:13" ht="14.25">
      <c r="C442" s="1"/>
      <c r="D442" s="1"/>
      <c r="E442" s="1"/>
      <c r="F442" s="1"/>
      <c r="G442" s="1"/>
      <c r="H442" s="1"/>
      <c r="I442" s="1"/>
      <c r="J442" s="1"/>
      <c r="K442" s="1"/>
      <c r="L442" s="1"/>
      <c r="M442" s="1"/>
    </row>
    <row r="443" spans="3:13" ht="14.25">
      <c r="C443" s="1"/>
      <c r="D443" s="1"/>
      <c r="E443" s="1"/>
      <c r="F443" s="1"/>
      <c r="G443" s="1"/>
      <c r="H443" s="1"/>
      <c r="I443" s="1"/>
      <c r="J443" s="1"/>
      <c r="K443" s="1"/>
      <c r="L443" s="1"/>
      <c r="M443" s="1"/>
    </row>
    <row r="444" spans="3:13" ht="14.25">
      <c r="C444" s="1"/>
      <c r="D444" s="1"/>
      <c r="E444" s="1"/>
      <c r="F444" s="1"/>
      <c r="G444" s="1"/>
      <c r="H444" s="1"/>
      <c r="I444" s="1"/>
      <c r="J444" s="1"/>
      <c r="K444" s="1"/>
      <c r="L444" s="1"/>
      <c r="M444" s="1"/>
    </row>
    <row r="445" spans="3:13" ht="14.25">
      <c r="C445" s="1"/>
      <c r="D445" s="1"/>
      <c r="E445" s="1"/>
      <c r="F445" s="1"/>
      <c r="G445" s="1"/>
      <c r="H445" s="1"/>
      <c r="I445" s="1"/>
      <c r="J445" s="1"/>
      <c r="K445" s="1"/>
      <c r="L445" s="1"/>
      <c r="M445" s="1"/>
    </row>
    <row r="446" spans="3:13" ht="14.25">
      <c r="C446" s="1"/>
      <c r="D446" s="1"/>
      <c r="E446" s="1"/>
      <c r="F446" s="1"/>
      <c r="G446" s="1"/>
      <c r="H446" s="1"/>
      <c r="I446" s="1"/>
      <c r="J446" s="1"/>
      <c r="K446" s="1"/>
      <c r="L446" s="1"/>
      <c r="M446" s="1"/>
    </row>
    <row r="447" spans="3:13" ht="14.25">
      <c r="C447" s="1"/>
      <c r="D447" s="1"/>
      <c r="E447" s="1"/>
      <c r="F447" s="1"/>
      <c r="G447" s="1"/>
      <c r="H447" s="1"/>
      <c r="I447" s="1"/>
      <c r="J447" s="1"/>
      <c r="K447" s="1"/>
      <c r="L447" s="1"/>
      <c r="M447" s="1"/>
    </row>
    <row r="448" spans="3:13" ht="14.25">
      <c r="C448" s="1"/>
      <c r="D448" s="1"/>
      <c r="E448" s="1"/>
      <c r="F448" s="1"/>
      <c r="G448" s="1"/>
      <c r="H448" s="1"/>
      <c r="I448" s="1"/>
      <c r="J448" s="1"/>
      <c r="K448" s="1"/>
      <c r="L448" s="1"/>
      <c r="M448" s="1"/>
    </row>
    <row r="449" spans="3:13" ht="14.25">
      <c r="C449" s="1"/>
      <c r="D449" s="1"/>
      <c r="E449" s="1"/>
      <c r="F449" s="1"/>
      <c r="G449" s="1"/>
      <c r="H449" s="1"/>
      <c r="I449" s="1"/>
      <c r="J449" s="1"/>
      <c r="K449" s="1"/>
      <c r="L449" s="1"/>
      <c r="M449" s="1"/>
    </row>
    <row r="450" spans="3:13" ht="14.25">
      <c r="C450" s="1"/>
      <c r="D450" s="1"/>
      <c r="E450" s="1"/>
      <c r="F450" s="1"/>
      <c r="G450" s="1"/>
      <c r="H450" s="1"/>
      <c r="I450" s="1"/>
      <c r="J450" s="1"/>
      <c r="K450" s="1"/>
      <c r="L450" s="1"/>
      <c r="M450" s="1"/>
    </row>
    <row r="451" spans="3:13" ht="14.25">
      <c r="C451" s="1"/>
      <c r="D451" s="1"/>
      <c r="E451" s="1"/>
      <c r="F451" s="1"/>
      <c r="G451" s="1"/>
      <c r="H451" s="1"/>
      <c r="I451" s="1"/>
      <c r="J451" s="1"/>
      <c r="K451" s="1"/>
      <c r="L451" s="1"/>
      <c r="M451" s="1"/>
    </row>
    <row r="452" spans="3:13" ht="14.25">
      <c r="C452" s="1"/>
      <c r="D452" s="1"/>
      <c r="E452" s="1"/>
      <c r="F452" s="1"/>
      <c r="G452" s="1"/>
      <c r="H452" s="1"/>
      <c r="I452" s="1"/>
      <c r="J452" s="1"/>
      <c r="K452" s="1"/>
      <c r="L452" s="1"/>
      <c r="M452" s="1"/>
    </row>
    <row r="453" spans="3:13" ht="14.25">
      <c r="C453" s="1"/>
      <c r="D453" s="1"/>
      <c r="E453" s="1"/>
      <c r="F453" s="1"/>
      <c r="G453" s="1"/>
      <c r="H453" s="1"/>
      <c r="I453" s="1"/>
      <c r="J453" s="1"/>
      <c r="K453" s="1"/>
      <c r="L453" s="1"/>
      <c r="M453" s="1"/>
    </row>
    <row r="454" spans="3:13" ht="14.25">
      <c r="C454" s="1"/>
      <c r="D454" s="1"/>
      <c r="E454" s="1"/>
      <c r="F454" s="1"/>
      <c r="G454" s="1"/>
      <c r="H454" s="1"/>
      <c r="I454" s="1"/>
      <c r="J454" s="1"/>
      <c r="K454" s="1"/>
      <c r="L454" s="1"/>
      <c r="M454" s="1"/>
    </row>
    <row r="455" spans="3:13" ht="14.25">
      <c r="C455" s="1"/>
      <c r="D455" s="1"/>
      <c r="E455" s="1"/>
      <c r="F455" s="1"/>
      <c r="G455" s="1"/>
      <c r="H455" s="1"/>
      <c r="I455" s="1"/>
      <c r="J455" s="1"/>
      <c r="K455" s="1"/>
      <c r="L455" s="1"/>
      <c r="M455" s="1"/>
    </row>
    <row r="456" spans="3:13" ht="14.25">
      <c r="C456" s="1"/>
      <c r="D456" s="1"/>
      <c r="E456" s="1"/>
      <c r="F456" s="1"/>
      <c r="G456" s="1"/>
      <c r="H456" s="1"/>
      <c r="I456" s="1"/>
      <c r="J456" s="1"/>
      <c r="K456" s="1"/>
      <c r="L456" s="1"/>
      <c r="M456" s="1"/>
    </row>
    <row r="457" spans="3:13" ht="14.25">
      <c r="C457" s="1"/>
      <c r="D457" s="1"/>
      <c r="E457" s="1"/>
      <c r="F457" s="1"/>
      <c r="G457" s="1"/>
      <c r="H457" s="1"/>
      <c r="I457" s="1"/>
      <c r="J457" s="1"/>
      <c r="K457" s="1"/>
      <c r="L457" s="1"/>
      <c r="M457" s="1"/>
    </row>
    <row r="458" spans="3:13" ht="14.25">
      <c r="C458" s="1"/>
      <c r="D458" s="1"/>
      <c r="E458" s="1"/>
      <c r="F458" s="1"/>
      <c r="G458" s="1"/>
      <c r="H458" s="1"/>
      <c r="I458" s="1"/>
      <c r="J458" s="1"/>
      <c r="K458" s="1"/>
      <c r="L458" s="1"/>
      <c r="M458" s="1"/>
    </row>
    <row r="459" spans="3:13" ht="14.25">
      <c r="C459" s="1"/>
      <c r="D459" s="1"/>
      <c r="E459" s="1"/>
      <c r="F459" s="1"/>
      <c r="G459" s="1"/>
      <c r="H459" s="1"/>
      <c r="I459" s="1"/>
      <c r="J459" s="1"/>
      <c r="K459" s="1"/>
      <c r="L459" s="1"/>
      <c r="M459" s="1"/>
    </row>
    <row r="460" spans="3:13" ht="14.25">
      <c r="C460" s="1"/>
      <c r="D460" s="1"/>
      <c r="E460" s="1"/>
      <c r="F460" s="1"/>
      <c r="G460" s="1"/>
      <c r="H460" s="1"/>
      <c r="I460" s="1"/>
      <c r="J460" s="1"/>
      <c r="K460" s="1"/>
      <c r="L460" s="1"/>
      <c r="M460" s="1"/>
    </row>
    <row r="461" spans="3:13" ht="14.25">
      <c r="C461" s="1"/>
      <c r="D461" s="1"/>
      <c r="E461" s="1"/>
      <c r="F461" s="1"/>
      <c r="G461" s="1"/>
      <c r="H461" s="1"/>
      <c r="I461" s="1"/>
      <c r="J461" s="1"/>
      <c r="K461" s="1"/>
      <c r="L461" s="1"/>
      <c r="M461" s="1"/>
    </row>
    <row r="462" spans="3:13" ht="14.25">
      <c r="C462" s="1"/>
      <c r="D462" s="1"/>
      <c r="E462" s="1"/>
      <c r="F462" s="1"/>
      <c r="G462" s="1"/>
      <c r="H462" s="1"/>
      <c r="I462" s="1"/>
      <c r="J462" s="1"/>
      <c r="K462" s="1"/>
      <c r="L462" s="1"/>
      <c r="M462" s="1"/>
    </row>
    <row r="463" spans="3:13" ht="14.25">
      <c r="C463" s="1"/>
      <c r="D463" s="1"/>
      <c r="E463" s="1"/>
      <c r="F463" s="1"/>
      <c r="G463" s="1"/>
      <c r="H463" s="1"/>
      <c r="I463" s="1"/>
      <c r="J463" s="1"/>
      <c r="K463" s="1"/>
      <c r="L463" s="1"/>
      <c r="M463" s="1"/>
    </row>
    <row r="464" spans="3:13" ht="14.25">
      <c r="C464" s="1"/>
      <c r="D464" s="1"/>
      <c r="E464" s="1"/>
      <c r="F464" s="1"/>
      <c r="G464" s="1"/>
      <c r="H464" s="1"/>
      <c r="I464" s="1"/>
      <c r="J464" s="1"/>
      <c r="K464" s="1"/>
      <c r="L464" s="1"/>
      <c r="M464" s="1"/>
    </row>
    <row r="465" spans="3:13" ht="14.25">
      <c r="C465" s="1"/>
      <c r="D465" s="1"/>
      <c r="E465" s="1"/>
      <c r="F465" s="1"/>
      <c r="G465" s="1"/>
      <c r="H465" s="1"/>
      <c r="I465" s="1"/>
      <c r="J465" s="1"/>
      <c r="K465" s="1"/>
      <c r="L465" s="1"/>
      <c r="M465" s="1"/>
    </row>
    <row r="466" spans="3:13" ht="14.25">
      <c r="C466" s="1"/>
      <c r="D466" s="1"/>
      <c r="E466" s="1"/>
      <c r="F466" s="1"/>
      <c r="G466" s="1"/>
      <c r="H466" s="1"/>
      <c r="I466" s="1"/>
      <c r="J466" s="1"/>
      <c r="K466" s="1"/>
      <c r="L466" s="1"/>
      <c r="M466" s="1"/>
    </row>
    <row r="467" spans="3:13" ht="14.25">
      <c r="C467" s="1"/>
      <c r="D467" s="1"/>
      <c r="E467" s="1"/>
      <c r="F467" s="1"/>
      <c r="G467" s="1"/>
      <c r="H467" s="1"/>
      <c r="I467" s="1"/>
      <c r="J467" s="1"/>
      <c r="K467" s="1"/>
      <c r="L467" s="1"/>
      <c r="M467" s="1"/>
    </row>
    <row r="468" spans="3:13" ht="14.25">
      <c r="C468" s="1"/>
      <c r="D468" s="1"/>
      <c r="E468" s="1"/>
      <c r="F468" s="1"/>
      <c r="G468" s="1"/>
      <c r="H468" s="1"/>
      <c r="I468" s="1"/>
      <c r="J468" s="1"/>
      <c r="K468" s="1"/>
      <c r="L468" s="1"/>
      <c r="M468" s="1"/>
    </row>
    <row r="469" spans="3:13" ht="14.25">
      <c r="C469" s="1"/>
      <c r="D469" s="1"/>
      <c r="E469" s="1"/>
      <c r="F469" s="1"/>
      <c r="G469" s="1"/>
      <c r="H469" s="1"/>
      <c r="I469" s="1"/>
      <c r="J469" s="1"/>
      <c r="K469" s="1"/>
      <c r="L469" s="1"/>
      <c r="M469" s="1"/>
    </row>
    <row r="470" spans="3:13" ht="14.25">
      <c r="C470" s="1"/>
      <c r="D470" s="1"/>
      <c r="E470" s="1"/>
      <c r="F470" s="1"/>
      <c r="G470" s="1"/>
      <c r="H470" s="1"/>
      <c r="I470" s="1"/>
      <c r="J470" s="1"/>
      <c r="K470" s="1"/>
      <c r="L470" s="1"/>
      <c r="M470" s="1"/>
    </row>
    <row r="471" spans="3:13" ht="14.25">
      <c r="C471" s="1"/>
      <c r="D471" s="1"/>
      <c r="E471" s="1"/>
      <c r="F471" s="1"/>
      <c r="G471" s="1"/>
      <c r="H471" s="1"/>
      <c r="I471" s="1"/>
      <c r="J471" s="1"/>
      <c r="K471" s="1"/>
      <c r="L471" s="1"/>
      <c r="M471" s="1"/>
    </row>
    <row r="472" spans="3:13" ht="14.25">
      <c r="C472" s="1"/>
      <c r="D472" s="1"/>
      <c r="E472" s="1"/>
      <c r="F472" s="1"/>
      <c r="G472" s="1"/>
      <c r="H472" s="1"/>
      <c r="I472" s="1"/>
      <c r="J472" s="1"/>
      <c r="K472" s="1"/>
      <c r="L472" s="1"/>
      <c r="M472" s="1"/>
    </row>
    <row r="473" spans="3:13" ht="14.25">
      <c r="C473" s="1"/>
      <c r="D473" s="1"/>
      <c r="E473" s="1"/>
      <c r="F473" s="1"/>
      <c r="G473" s="1"/>
      <c r="H473" s="1"/>
      <c r="I473" s="1"/>
      <c r="J473" s="1"/>
      <c r="K473" s="1"/>
      <c r="L473" s="1"/>
      <c r="M473" s="1"/>
    </row>
    <row r="474" spans="3:13" ht="14.25">
      <c r="C474" s="1"/>
      <c r="D474" s="1"/>
      <c r="E474" s="1"/>
      <c r="F474" s="1"/>
      <c r="G474" s="1"/>
      <c r="H474" s="1"/>
      <c r="I474" s="1"/>
      <c r="J474" s="1"/>
      <c r="K474" s="1"/>
      <c r="L474" s="1"/>
      <c r="M474" s="1"/>
    </row>
    <row r="475" spans="3:13" ht="14.25">
      <c r="C475" s="1"/>
      <c r="D475" s="1"/>
      <c r="E475" s="1"/>
      <c r="F475" s="1"/>
      <c r="G475" s="1"/>
      <c r="H475" s="1"/>
      <c r="I475" s="1"/>
      <c r="J475" s="1"/>
      <c r="K475" s="1"/>
      <c r="L475" s="1"/>
      <c r="M475" s="1"/>
    </row>
    <row r="476" spans="3:13" ht="14.25">
      <c r="C476" s="1"/>
      <c r="D476" s="1"/>
      <c r="E476" s="1"/>
      <c r="F476" s="1"/>
      <c r="G476" s="1"/>
      <c r="H476" s="1"/>
      <c r="I476" s="1"/>
      <c r="J476" s="1"/>
      <c r="K476" s="1"/>
      <c r="L476" s="1"/>
      <c r="M476" s="1"/>
    </row>
    <row r="477" spans="3:13" ht="14.25">
      <c r="C477" s="1"/>
      <c r="D477" s="1"/>
      <c r="E477" s="1"/>
      <c r="F477" s="1"/>
      <c r="G477" s="1"/>
      <c r="H477" s="1"/>
      <c r="I477" s="1"/>
      <c r="J477" s="1"/>
      <c r="K477" s="1"/>
      <c r="L477" s="1"/>
      <c r="M477" s="1"/>
    </row>
    <row r="478" spans="3:13" ht="14.25">
      <c r="C478" s="1"/>
      <c r="D478" s="1"/>
      <c r="E478" s="1"/>
      <c r="F478" s="1"/>
      <c r="G478" s="1"/>
      <c r="H478" s="1"/>
      <c r="I478" s="1"/>
      <c r="J478" s="1"/>
      <c r="K478" s="1"/>
      <c r="L478" s="1"/>
      <c r="M478" s="1"/>
    </row>
    <row r="479" spans="3:13" ht="14.25">
      <c r="C479" s="1"/>
      <c r="D479" s="1"/>
      <c r="E479" s="1"/>
      <c r="F479" s="1"/>
      <c r="G479" s="1"/>
      <c r="H479" s="1"/>
      <c r="I479" s="1"/>
      <c r="J479" s="1"/>
      <c r="K479" s="1"/>
      <c r="L479" s="1"/>
      <c r="M479" s="1"/>
    </row>
    <row r="480" spans="3:13" ht="14.25">
      <c r="C480" s="1"/>
      <c r="D480" s="1"/>
      <c r="E480" s="1"/>
      <c r="F480" s="1"/>
      <c r="G480" s="1"/>
      <c r="H480" s="1"/>
      <c r="I480" s="1"/>
      <c r="J480" s="1"/>
      <c r="K480" s="1"/>
      <c r="L480" s="1"/>
      <c r="M480" s="1"/>
    </row>
    <row r="481" spans="3:13" ht="14.25">
      <c r="C481" s="1"/>
      <c r="D481" s="1"/>
      <c r="E481" s="1"/>
      <c r="F481" s="1"/>
      <c r="G481" s="1"/>
      <c r="H481" s="1"/>
      <c r="I481" s="1"/>
      <c r="J481" s="1"/>
      <c r="K481" s="1"/>
      <c r="L481" s="1"/>
      <c r="M481" s="1"/>
    </row>
    <row r="482" spans="3:13" ht="14.25">
      <c r="C482" s="1"/>
      <c r="D482" s="1"/>
      <c r="E482" s="1"/>
      <c r="F482" s="1"/>
      <c r="G482" s="1"/>
      <c r="H482" s="1"/>
      <c r="I482" s="1"/>
      <c r="J482" s="1"/>
      <c r="K482" s="1"/>
      <c r="L482" s="1"/>
      <c r="M482" s="1"/>
    </row>
    <row r="483" spans="3:13" ht="14.25">
      <c r="C483" s="1"/>
      <c r="D483" s="1"/>
      <c r="E483" s="1"/>
      <c r="F483" s="1"/>
      <c r="G483" s="1"/>
      <c r="H483" s="1"/>
      <c r="I483" s="1"/>
      <c r="J483" s="1"/>
      <c r="K483" s="1"/>
      <c r="L483" s="1"/>
      <c r="M483" s="1"/>
    </row>
    <row r="484" spans="3:13" ht="14.25">
      <c r="C484" s="1"/>
      <c r="D484" s="1"/>
      <c r="E484" s="1"/>
      <c r="F484" s="1"/>
      <c r="G484" s="1"/>
      <c r="H484" s="1"/>
      <c r="I484" s="1"/>
      <c r="J484" s="1"/>
      <c r="K484" s="1"/>
      <c r="L484" s="1"/>
      <c r="M484" s="1"/>
    </row>
    <row r="485" spans="3:13" ht="14.25">
      <c r="C485" s="1"/>
      <c r="D485" s="1"/>
      <c r="E485" s="1"/>
      <c r="F485" s="1"/>
      <c r="G485" s="1"/>
      <c r="H485" s="1"/>
      <c r="I485" s="1"/>
      <c r="J485" s="1"/>
      <c r="K485" s="1"/>
      <c r="L485" s="1"/>
      <c r="M485" s="1"/>
    </row>
    <row r="486" spans="3:13" ht="14.25">
      <c r="C486" s="1"/>
      <c r="D486" s="1"/>
      <c r="E486" s="1"/>
      <c r="F486" s="1"/>
      <c r="G486" s="1"/>
      <c r="H486" s="1"/>
      <c r="I486" s="1"/>
      <c r="J486" s="1"/>
      <c r="K486" s="1"/>
      <c r="L486" s="1"/>
      <c r="M486" s="1"/>
    </row>
    <row r="487" spans="3:13" ht="14.25">
      <c r="C487" s="1"/>
      <c r="D487" s="1"/>
      <c r="E487" s="1"/>
      <c r="F487" s="1"/>
      <c r="G487" s="1"/>
      <c r="H487" s="1"/>
      <c r="I487" s="1"/>
      <c r="J487" s="1"/>
      <c r="K487" s="1"/>
      <c r="L487" s="1"/>
      <c r="M487" s="1"/>
    </row>
    <row r="488" spans="3:13" ht="14.25">
      <c r="C488" s="1"/>
      <c r="D488" s="1"/>
      <c r="E488" s="1"/>
      <c r="F488" s="1"/>
      <c r="G488" s="1"/>
      <c r="H488" s="1"/>
      <c r="I488" s="1"/>
      <c r="J488" s="1"/>
      <c r="K488" s="1"/>
      <c r="L488" s="1"/>
      <c r="M488" s="1"/>
    </row>
    <row r="489" spans="3:13" ht="14.25">
      <c r="C489" s="1"/>
      <c r="D489" s="1"/>
      <c r="E489" s="1"/>
      <c r="F489" s="1"/>
      <c r="G489" s="1"/>
      <c r="H489" s="1"/>
      <c r="I489" s="1"/>
      <c r="J489" s="1"/>
      <c r="K489" s="1"/>
      <c r="L489" s="1"/>
      <c r="M489" s="1"/>
    </row>
    <row r="490" spans="3:13" ht="14.25">
      <c r="C490" s="1"/>
      <c r="D490" s="1"/>
      <c r="E490" s="1"/>
      <c r="F490" s="1"/>
      <c r="G490" s="1"/>
      <c r="H490" s="1"/>
      <c r="I490" s="1"/>
      <c r="J490" s="1"/>
      <c r="K490" s="1"/>
      <c r="L490" s="1"/>
      <c r="M490" s="1"/>
    </row>
    <row r="491" spans="3:13" ht="14.25">
      <c r="C491" s="1"/>
      <c r="D491" s="1"/>
      <c r="E491" s="1"/>
      <c r="F491" s="1"/>
      <c r="G491" s="1"/>
      <c r="H491" s="1"/>
      <c r="I491" s="1"/>
      <c r="J491" s="1"/>
      <c r="K491" s="1"/>
      <c r="L491" s="1"/>
      <c r="M491" s="1"/>
    </row>
    <row r="492" spans="3:13" ht="14.25">
      <c r="C492" s="1"/>
      <c r="D492" s="1"/>
      <c r="E492" s="1"/>
      <c r="F492" s="1"/>
      <c r="G492" s="1"/>
      <c r="H492" s="1"/>
      <c r="I492" s="1"/>
      <c r="J492" s="1"/>
      <c r="K492" s="1"/>
      <c r="L492" s="1"/>
      <c r="M492" s="1"/>
    </row>
    <row r="493" spans="3:13" ht="14.25">
      <c r="C493" s="1"/>
      <c r="D493" s="1"/>
      <c r="E493" s="1"/>
      <c r="F493" s="1"/>
      <c r="G493" s="1"/>
      <c r="H493" s="1"/>
      <c r="I493" s="1"/>
      <c r="J493" s="1"/>
      <c r="K493" s="1"/>
      <c r="L493" s="1"/>
      <c r="M493" s="1"/>
    </row>
    <row r="494" spans="3:13" ht="14.25">
      <c r="C494" s="1"/>
      <c r="D494" s="1"/>
      <c r="E494" s="1"/>
      <c r="F494" s="1"/>
      <c r="G494" s="1"/>
      <c r="H494" s="1"/>
      <c r="I494" s="1"/>
      <c r="J494" s="1"/>
      <c r="K494" s="1"/>
      <c r="L494" s="1"/>
      <c r="M494" s="1"/>
    </row>
    <row r="495" spans="3:13" ht="14.25">
      <c r="C495" s="1"/>
      <c r="D495" s="1"/>
      <c r="E495" s="1"/>
      <c r="F495" s="1"/>
      <c r="G495" s="1"/>
      <c r="H495" s="1"/>
      <c r="I495" s="1"/>
      <c r="J495" s="1"/>
      <c r="K495" s="1"/>
      <c r="L495" s="1"/>
      <c r="M495" s="1"/>
    </row>
    <row r="496" spans="3:13" ht="14.25">
      <c r="C496" s="1"/>
      <c r="D496" s="1"/>
      <c r="E496" s="1"/>
      <c r="F496" s="1"/>
      <c r="G496" s="1"/>
      <c r="H496" s="1"/>
      <c r="I496" s="1"/>
      <c r="J496" s="1"/>
      <c r="K496" s="1"/>
      <c r="L496" s="1"/>
      <c r="M496" s="1"/>
    </row>
    <row r="497" spans="3:13" ht="14.25">
      <c r="C497" s="1"/>
      <c r="D497" s="1"/>
      <c r="E497" s="1"/>
      <c r="F497" s="1"/>
      <c r="G497" s="1"/>
      <c r="H497" s="1"/>
      <c r="I497" s="1"/>
      <c r="J497" s="1"/>
      <c r="K497" s="1"/>
      <c r="L497" s="1"/>
      <c r="M497" s="1"/>
    </row>
    <row r="498" spans="3:13" ht="14.25">
      <c r="C498" s="1"/>
      <c r="D498" s="1"/>
      <c r="E498" s="1"/>
      <c r="F498" s="1"/>
      <c r="G498" s="1"/>
      <c r="H498" s="1"/>
      <c r="I498" s="1"/>
      <c r="J498" s="1"/>
      <c r="K498" s="1"/>
      <c r="L498" s="1"/>
      <c r="M498" s="1"/>
    </row>
    <row r="499" spans="3:13" ht="14.25">
      <c r="C499" s="1"/>
      <c r="D499" s="1"/>
      <c r="E499" s="1"/>
      <c r="F499" s="1"/>
      <c r="G499" s="1"/>
      <c r="H499" s="1"/>
      <c r="I499" s="1"/>
      <c r="J499" s="1"/>
      <c r="K499" s="1"/>
      <c r="L499" s="1"/>
      <c r="M499" s="1"/>
    </row>
    <row r="500" spans="3:13" ht="14.25">
      <c r="C500" s="1"/>
      <c r="D500" s="1"/>
      <c r="E500" s="1"/>
      <c r="F500" s="1"/>
      <c r="G500" s="1"/>
      <c r="H500" s="1"/>
      <c r="I500" s="1"/>
      <c r="J500" s="1"/>
      <c r="K500" s="1"/>
      <c r="L500" s="1"/>
      <c r="M500" s="1"/>
    </row>
    <row r="501" spans="3:13" ht="14.25">
      <c r="C501" s="1"/>
      <c r="D501" s="1"/>
      <c r="E501" s="1"/>
      <c r="F501" s="1"/>
      <c r="G501" s="1"/>
      <c r="H501" s="1"/>
      <c r="I501" s="1"/>
      <c r="J501" s="1"/>
      <c r="K501" s="1"/>
      <c r="L501" s="1"/>
      <c r="M501" s="1"/>
    </row>
    <row r="502" spans="3:13" ht="14.25">
      <c r="C502" s="1"/>
      <c r="D502" s="1"/>
      <c r="E502" s="1"/>
      <c r="F502" s="1"/>
      <c r="G502" s="1"/>
      <c r="H502" s="1"/>
      <c r="I502" s="1"/>
      <c r="J502" s="1"/>
      <c r="K502" s="1"/>
      <c r="L502" s="1"/>
      <c r="M502" s="1"/>
    </row>
    <row r="503" spans="3:13" ht="14.25">
      <c r="C503" s="1"/>
      <c r="D503" s="1"/>
      <c r="E503" s="1"/>
      <c r="F503" s="1"/>
      <c r="G503" s="1"/>
      <c r="H503" s="1"/>
      <c r="I503" s="1"/>
      <c r="J503" s="1"/>
      <c r="K503" s="1"/>
      <c r="L503" s="1"/>
      <c r="M503" s="1"/>
    </row>
    <row r="504" spans="3:13" ht="14.25">
      <c r="C504" s="1"/>
      <c r="D504" s="1"/>
      <c r="E504" s="1"/>
      <c r="F504" s="1"/>
      <c r="G504" s="1"/>
      <c r="H504" s="1"/>
      <c r="I504" s="1"/>
      <c r="J504" s="1"/>
      <c r="K504" s="1"/>
      <c r="L504" s="1"/>
      <c r="M504" s="1"/>
    </row>
    <row r="505" spans="3:13" ht="14.25">
      <c r="C505" s="1"/>
      <c r="D505" s="1"/>
      <c r="E505" s="1"/>
      <c r="F505" s="1"/>
      <c r="G505" s="1"/>
      <c r="H505" s="1"/>
      <c r="I505" s="1"/>
      <c r="J505" s="1"/>
      <c r="K505" s="1"/>
      <c r="L505" s="1"/>
      <c r="M505" s="1"/>
    </row>
    <row r="506" spans="3:13" ht="14.25">
      <c r="C506" s="1"/>
      <c r="D506" s="1"/>
      <c r="E506" s="1"/>
      <c r="F506" s="1"/>
      <c r="G506" s="1"/>
      <c r="H506" s="1"/>
      <c r="I506" s="1"/>
      <c r="J506" s="1"/>
      <c r="K506" s="1"/>
      <c r="L506" s="1"/>
      <c r="M506" s="1"/>
    </row>
    <row r="507" spans="3:13" ht="14.25">
      <c r="C507" s="1"/>
      <c r="D507" s="1"/>
      <c r="E507" s="1"/>
      <c r="F507" s="1"/>
      <c r="G507" s="1"/>
      <c r="H507" s="1"/>
      <c r="I507" s="1"/>
      <c r="J507" s="1"/>
      <c r="K507" s="1"/>
      <c r="L507" s="1"/>
      <c r="M507" s="1"/>
    </row>
    <row r="508" spans="3:13" ht="14.25">
      <c r="C508" s="1"/>
      <c r="D508" s="1"/>
      <c r="E508" s="1"/>
      <c r="F508" s="1"/>
      <c r="G508" s="1"/>
      <c r="H508" s="1"/>
      <c r="I508" s="1"/>
      <c r="J508" s="1"/>
      <c r="K508" s="1"/>
      <c r="L508" s="1"/>
      <c r="M508" s="1"/>
    </row>
    <row r="509" spans="3:13" ht="14.25">
      <c r="C509" s="1"/>
      <c r="D509" s="1"/>
      <c r="E509" s="1"/>
      <c r="F509" s="1"/>
      <c r="G509" s="1"/>
      <c r="H509" s="1"/>
      <c r="I509" s="1"/>
      <c r="J509" s="1"/>
      <c r="K509" s="1"/>
      <c r="L509" s="1"/>
      <c r="M509" s="1"/>
    </row>
    <row r="510" spans="3:13" ht="14.25">
      <c r="C510" s="1"/>
      <c r="D510" s="1"/>
      <c r="E510" s="1"/>
      <c r="F510" s="1"/>
      <c r="G510" s="1"/>
      <c r="H510" s="1"/>
      <c r="I510" s="1"/>
      <c r="J510" s="1"/>
      <c r="K510" s="1"/>
      <c r="L510" s="1"/>
      <c r="M510" s="1"/>
    </row>
    <row r="511" spans="3:13" ht="14.25">
      <c r="C511" s="1"/>
      <c r="D511" s="1"/>
      <c r="E511" s="1"/>
      <c r="F511" s="1"/>
      <c r="G511" s="1"/>
      <c r="H511" s="1"/>
      <c r="I511" s="1"/>
      <c r="J511" s="1"/>
      <c r="K511" s="1"/>
      <c r="L511" s="1"/>
      <c r="M511" s="1"/>
    </row>
    <row r="512" spans="3:13" ht="14.25">
      <c r="C512" s="1"/>
      <c r="D512" s="1"/>
      <c r="E512" s="1"/>
      <c r="F512" s="1"/>
      <c r="G512" s="1"/>
      <c r="H512" s="1"/>
      <c r="I512" s="1"/>
      <c r="J512" s="1"/>
      <c r="K512" s="1"/>
      <c r="L512" s="1"/>
      <c r="M512" s="1"/>
    </row>
    <row r="513" spans="3:13" ht="14.25">
      <c r="C513" s="1"/>
      <c r="D513" s="1"/>
      <c r="E513" s="1"/>
      <c r="F513" s="1"/>
      <c r="G513" s="1"/>
      <c r="H513" s="1"/>
      <c r="I513" s="1"/>
      <c r="J513" s="1"/>
      <c r="K513" s="1"/>
      <c r="L513" s="1"/>
      <c r="M513" s="1"/>
    </row>
    <row r="514" spans="3:13" ht="14.25">
      <c r="C514" s="1"/>
      <c r="D514" s="1"/>
      <c r="E514" s="1"/>
      <c r="F514" s="1"/>
      <c r="G514" s="1"/>
      <c r="H514" s="1"/>
      <c r="I514" s="1"/>
      <c r="J514" s="1"/>
      <c r="K514" s="1"/>
      <c r="L514" s="1"/>
      <c r="M514" s="1"/>
    </row>
    <row r="515" spans="3:13" ht="14.25">
      <c r="C515" s="1"/>
      <c r="D515" s="1"/>
      <c r="E515" s="1"/>
      <c r="F515" s="1"/>
      <c r="G515" s="1"/>
      <c r="H515" s="1"/>
      <c r="I515" s="1"/>
      <c r="J515" s="1"/>
      <c r="K515" s="1"/>
      <c r="L515" s="1"/>
      <c r="M515" s="1"/>
    </row>
    <row r="516" spans="3:13" ht="14.25">
      <c r="C516" s="1"/>
      <c r="D516" s="1"/>
      <c r="E516" s="1"/>
      <c r="F516" s="1"/>
      <c r="G516" s="1"/>
      <c r="H516" s="1"/>
      <c r="I516" s="1"/>
      <c r="J516" s="1"/>
      <c r="K516" s="1"/>
      <c r="L516" s="1"/>
      <c r="M516" s="1"/>
    </row>
    <row r="517" spans="3:13" ht="14.25">
      <c r="C517" s="1"/>
      <c r="D517" s="1"/>
      <c r="E517" s="1"/>
      <c r="F517" s="1"/>
      <c r="G517" s="1"/>
      <c r="H517" s="1"/>
      <c r="I517" s="1"/>
      <c r="J517" s="1"/>
      <c r="K517" s="1"/>
      <c r="L517" s="1"/>
      <c r="M517" s="1"/>
    </row>
    <row r="518" spans="3:13" ht="14.25">
      <c r="C518" s="1"/>
      <c r="D518" s="1"/>
      <c r="E518" s="1"/>
      <c r="F518" s="1"/>
      <c r="G518" s="1"/>
      <c r="H518" s="1"/>
      <c r="I518" s="1"/>
      <c r="J518" s="1"/>
      <c r="K518" s="1"/>
      <c r="L518" s="1"/>
      <c r="M518" s="1"/>
    </row>
    <row r="519" spans="3:13" ht="14.25">
      <c r="C519" s="1"/>
      <c r="D519" s="1"/>
      <c r="E519" s="1"/>
      <c r="F519" s="1"/>
      <c r="G519" s="1"/>
      <c r="H519" s="1"/>
      <c r="I519" s="1"/>
      <c r="J519" s="1"/>
      <c r="K519" s="1"/>
      <c r="L519" s="1"/>
      <c r="M519" s="1"/>
    </row>
    <row r="520" spans="3:13" ht="14.25">
      <c r="C520" s="1"/>
      <c r="D520" s="1"/>
      <c r="E520" s="1"/>
      <c r="F520" s="1"/>
      <c r="G520" s="1"/>
      <c r="H520" s="1"/>
      <c r="I520" s="1"/>
      <c r="J520" s="1"/>
      <c r="K520" s="1"/>
      <c r="L520" s="1"/>
      <c r="M520" s="1"/>
    </row>
    <row r="521" spans="3:13" ht="14.25">
      <c r="C521" s="1"/>
      <c r="D521" s="1"/>
      <c r="E521" s="1"/>
      <c r="F521" s="1"/>
      <c r="G521" s="1"/>
      <c r="H521" s="1"/>
      <c r="I521" s="1"/>
      <c r="J521" s="1"/>
      <c r="K521" s="1"/>
      <c r="L521" s="1"/>
      <c r="M521" s="1"/>
    </row>
    <row r="522" spans="3:13" ht="14.25">
      <c r="C522" s="1"/>
      <c r="D522" s="1"/>
      <c r="E522" s="1"/>
      <c r="F522" s="1"/>
      <c r="G522" s="1"/>
      <c r="H522" s="1"/>
      <c r="I522" s="1"/>
      <c r="J522" s="1"/>
      <c r="K522" s="1"/>
      <c r="L522" s="1"/>
      <c r="M522" s="1"/>
    </row>
    <row r="523" spans="3:13" ht="14.25">
      <c r="C523" s="1"/>
      <c r="D523" s="1"/>
      <c r="E523" s="1"/>
      <c r="F523" s="1"/>
      <c r="G523" s="1"/>
      <c r="H523" s="1"/>
      <c r="I523" s="1"/>
      <c r="J523" s="1"/>
      <c r="K523" s="1"/>
      <c r="L523" s="1"/>
      <c r="M523" s="1"/>
    </row>
    <row r="524" spans="3:13" ht="14.25">
      <c r="C524" s="1"/>
      <c r="D524" s="1"/>
      <c r="E524" s="1"/>
      <c r="F524" s="1"/>
      <c r="G524" s="1"/>
      <c r="H524" s="1"/>
      <c r="I524" s="1"/>
      <c r="J524" s="1"/>
      <c r="K524" s="1"/>
      <c r="L524" s="1"/>
      <c r="M524" s="1"/>
    </row>
    <row r="525" spans="3:13" ht="14.25">
      <c r="C525" s="1"/>
      <c r="D525" s="1"/>
      <c r="E525" s="1"/>
      <c r="F525" s="1"/>
      <c r="G525" s="1"/>
      <c r="H525" s="1"/>
      <c r="I525" s="1"/>
      <c r="J525" s="1"/>
      <c r="K525" s="1"/>
      <c r="L525" s="1"/>
      <c r="M525" s="1"/>
    </row>
    <row r="526" spans="3:13" ht="14.25">
      <c r="C526" s="1"/>
      <c r="D526" s="1"/>
      <c r="E526" s="1"/>
      <c r="F526" s="1"/>
      <c r="G526" s="1"/>
      <c r="H526" s="1"/>
      <c r="I526" s="1"/>
      <c r="J526" s="1"/>
      <c r="K526" s="1"/>
      <c r="L526" s="1"/>
      <c r="M526" s="1"/>
    </row>
    <row r="527" spans="3:13" ht="14.25">
      <c r="C527" s="1"/>
      <c r="D527" s="1"/>
      <c r="E527" s="1"/>
      <c r="F527" s="1"/>
      <c r="G527" s="1"/>
      <c r="H527" s="1"/>
      <c r="I527" s="1"/>
      <c r="J527" s="1"/>
      <c r="K527" s="1"/>
      <c r="L527" s="1"/>
      <c r="M527" s="1"/>
    </row>
    <row r="528" spans="3:13" ht="14.25">
      <c r="C528" s="1"/>
      <c r="D528" s="1"/>
      <c r="E528" s="1"/>
      <c r="F528" s="1"/>
      <c r="G528" s="1"/>
      <c r="H528" s="1"/>
      <c r="I528" s="1"/>
      <c r="J528" s="1"/>
      <c r="K528" s="1"/>
      <c r="L528" s="1"/>
      <c r="M528" s="1"/>
    </row>
  </sheetData>
  <conditionalFormatting sqref="C11:M286">
    <cfRule type="cellIs" priority="1" dxfId="0" operator="notBetween" stopIfTrue="1">
      <formula>-0.5</formula>
      <formula>0.5</formula>
    </cfRule>
  </conditionalFormatting>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Q29"/>
  <sheetViews>
    <sheetView workbookViewId="0" topLeftCell="A7">
      <selection activeCell="A8" sqref="A8:D10"/>
    </sheetView>
  </sheetViews>
  <sheetFormatPr defaultColWidth="8.796875" defaultRowHeight="15"/>
  <cols>
    <col min="1" max="1" width="16.3984375" style="0" customWidth="1"/>
    <col min="2" max="12" width="8.59765625" style="30" customWidth="1"/>
    <col min="13" max="16384" width="13" style="0" customWidth="1"/>
  </cols>
  <sheetData>
    <row r="1" ht="69" customHeight="1">
      <c r="A1" s="29" t="s">
        <v>18</v>
      </c>
    </row>
    <row r="2" spans="1:12" s="33" customFormat="1" ht="21" customHeight="1">
      <c r="A2" s="31" t="s">
        <v>19</v>
      </c>
      <c r="B2" s="32"/>
      <c r="C2" s="32"/>
      <c r="D2" s="32"/>
      <c r="E2" s="32"/>
      <c r="F2" s="32"/>
      <c r="G2" s="32"/>
      <c r="H2" s="32"/>
      <c r="I2" s="32"/>
      <c r="J2" s="32"/>
      <c r="K2" s="32"/>
      <c r="L2" s="32"/>
    </row>
    <row r="3" spans="1:12" s="33" customFormat="1" ht="21" customHeight="1">
      <c r="A3" s="31" t="s">
        <v>20</v>
      </c>
      <c r="B3" s="32"/>
      <c r="C3" s="32"/>
      <c r="D3" s="32"/>
      <c r="E3" s="32"/>
      <c r="F3" s="32"/>
      <c r="G3" s="32"/>
      <c r="H3" s="32"/>
      <c r="I3" s="32"/>
      <c r="J3" s="32"/>
      <c r="K3" s="32"/>
      <c r="L3" s="32"/>
    </row>
    <row r="4" spans="1:12" s="33" customFormat="1" ht="21" customHeight="1">
      <c r="A4" s="31" t="s">
        <v>21</v>
      </c>
      <c r="B4" s="32"/>
      <c r="C4" s="32"/>
      <c r="D4" s="32"/>
      <c r="E4" s="32"/>
      <c r="F4" s="32"/>
      <c r="G4" s="32"/>
      <c r="H4" s="32"/>
      <c r="I4" s="32"/>
      <c r="J4" s="32"/>
      <c r="K4" s="32"/>
      <c r="L4" s="32"/>
    </row>
    <row r="5" spans="1:12" s="33" customFormat="1" ht="21" customHeight="1">
      <c r="A5" s="31" t="s">
        <v>35</v>
      </c>
      <c r="B5" s="32"/>
      <c r="C5" s="32"/>
      <c r="D5" s="32"/>
      <c r="E5" s="32"/>
      <c r="F5" s="32"/>
      <c r="G5" s="32"/>
      <c r="H5" s="32"/>
      <c r="I5" s="32"/>
      <c r="J5" s="32"/>
      <c r="K5" s="32"/>
      <c r="L5" s="32"/>
    </row>
    <row r="6" spans="1:12" s="33" customFormat="1" ht="21" customHeight="1">
      <c r="A6" s="31" t="s">
        <v>22</v>
      </c>
      <c r="B6" s="32"/>
      <c r="C6" s="32"/>
      <c r="D6" s="32"/>
      <c r="E6" s="32"/>
      <c r="F6" s="32"/>
      <c r="G6" s="32"/>
      <c r="H6" s="32"/>
      <c r="I6" s="32"/>
      <c r="J6" s="32"/>
      <c r="K6" s="32"/>
      <c r="L6" s="32"/>
    </row>
    <row r="7" spans="1:12" s="33" customFormat="1" ht="21" customHeight="1">
      <c r="A7" s="31"/>
      <c r="B7" s="32"/>
      <c r="C7" s="32"/>
      <c r="D7" s="32"/>
      <c r="E7" s="32"/>
      <c r="F7" s="32"/>
      <c r="G7" s="32"/>
      <c r="H7" s="32"/>
      <c r="I7" s="32"/>
      <c r="J7" s="32"/>
      <c r="K7" s="32"/>
      <c r="L7" s="32"/>
    </row>
    <row r="8" spans="1:12" s="33" customFormat="1" ht="21" customHeight="1">
      <c r="A8" s="11" t="s">
        <v>4</v>
      </c>
      <c r="B8" s="33" t="s">
        <v>38</v>
      </c>
      <c r="F8" s="32"/>
      <c r="G8" s="32"/>
      <c r="H8" s="32"/>
      <c r="I8" s="32"/>
      <c r="J8" s="32"/>
      <c r="K8" s="32"/>
      <c r="L8" s="32"/>
    </row>
    <row r="9" spans="1:12" s="33" customFormat="1" ht="21" customHeight="1">
      <c r="A9" s="11" t="s">
        <v>5</v>
      </c>
      <c r="B9" s="33" t="s">
        <v>37</v>
      </c>
      <c r="F9" s="32"/>
      <c r="G9" s="32"/>
      <c r="H9" s="32"/>
      <c r="I9" s="32"/>
      <c r="J9" s="32"/>
      <c r="K9" s="32"/>
      <c r="L9" s="32"/>
    </row>
    <row r="10" spans="1:12" s="33" customFormat="1" ht="18" customHeight="1">
      <c r="A10" s="11" t="s">
        <v>6</v>
      </c>
      <c r="B10" s="33" t="s">
        <v>36</v>
      </c>
      <c r="F10" s="32"/>
      <c r="G10" s="32"/>
      <c r="H10" s="32"/>
      <c r="I10" s="32"/>
      <c r="J10" s="32"/>
      <c r="K10" s="32"/>
      <c r="L10" s="32"/>
    </row>
    <row r="11" spans="1:13" ht="18" customHeight="1">
      <c r="A11" s="19"/>
      <c r="B11" s="22"/>
      <c r="C11" s="22"/>
      <c r="D11" s="22"/>
      <c r="E11" s="55"/>
      <c r="F11" s="55"/>
      <c r="G11" s="22"/>
      <c r="H11" s="331"/>
      <c r="I11" s="331"/>
      <c r="J11" s="22"/>
      <c r="K11" s="22"/>
      <c r="L11" s="22"/>
      <c r="M11" s="19"/>
    </row>
    <row r="12" spans="1:13" s="36" customFormat="1" ht="18.75" customHeight="1">
      <c r="A12" s="34" t="s">
        <v>1</v>
      </c>
      <c r="B12" s="34">
        <v>4</v>
      </c>
      <c r="C12" s="34">
        <v>6</v>
      </c>
      <c r="D12" s="34">
        <v>8</v>
      </c>
      <c r="E12" s="34">
        <v>10</v>
      </c>
      <c r="F12" s="34">
        <v>12</v>
      </c>
      <c r="G12" s="34">
        <v>15</v>
      </c>
      <c r="H12" s="34">
        <v>20</v>
      </c>
      <c r="I12" s="34">
        <v>25</v>
      </c>
      <c r="J12" s="34">
        <v>30</v>
      </c>
      <c r="K12" s="34">
        <v>35</v>
      </c>
      <c r="L12" s="34">
        <v>40</v>
      </c>
      <c r="M12" s="35"/>
    </row>
    <row r="13" spans="1:13" s="39" customFormat="1" ht="18.75" customHeight="1">
      <c r="A13" s="37" t="s">
        <v>2</v>
      </c>
      <c r="B13" s="37">
        <f aca="true" t="shared" si="0" ref="B13:L13">B12*0.5611</f>
        <v>2.2444</v>
      </c>
      <c r="C13" s="37">
        <f t="shared" si="0"/>
        <v>3.3666</v>
      </c>
      <c r="D13" s="37">
        <f t="shared" si="0"/>
        <v>4.4888</v>
      </c>
      <c r="E13" s="37">
        <f t="shared" si="0"/>
        <v>5.611000000000001</v>
      </c>
      <c r="F13" s="37">
        <f t="shared" si="0"/>
        <v>6.7332</v>
      </c>
      <c r="G13" s="37">
        <f t="shared" si="0"/>
        <v>8.416500000000001</v>
      </c>
      <c r="H13" s="37">
        <f t="shared" si="0"/>
        <v>11.222000000000001</v>
      </c>
      <c r="I13" s="37">
        <f t="shared" si="0"/>
        <v>14.027500000000002</v>
      </c>
      <c r="J13" s="37">
        <f t="shared" si="0"/>
        <v>16.833000000000002</v>
      </c>
      <c r="K13" s="37">
        <f t="shared" si="0"/>
        <v>19.6385</v>
      </c>
      <c r="L13" s="37">
        <f t="shared" si="0"/>
        <v>22.444000000000003</v>
      </c>
      <c r="M13" s="38"/>
    </row>
    <row r="14" spans="1:13" ht="18.75" customHeight="1">
      <c r="A14" s="40" t="s">
        <v>23</v>
      </c>
      <c r="B14" s="41">
        <v>0.947</v>
      </c>
      <c r="C14" s="41">
        <v>0.9689393939393939</v>
      </c>
      <c r="D14" s="41">
        <v>0.9880000000000002</v>
      </c>
      <c r="E14" s="41">
        <v>1</v>
      </c>
      <c r="F14" s="41">
        <v>1.008</v>
      </c>
      <c r="G14" s="41">
        <v>1.0177</v>
      </c>
      <c r="H14" s="41">
        <v>1.025</v>
      </c>
      <c r="I14" s="41">
        <v>1.03</v>
      </c>
      <c r="J14" s="41">
        <v>1.032</v>
      </c>
      <c r="K14" s="41">
        <v>1.032</v>
      </c>
      <c r="L14" s="41">
        <v>1.032</v>
      </c>
      <c r="M14" s="19"/>
    </row>
    <row r="15" spans="1:13" ht="18.75" customHeight="1">
      <c r="A15" s="40" t="s">
        <v>24</v>
      </c>
      <c r="B15" s="42">
        <v>0.91</v>
      </c>
      <c r="C15" s="42">
        <v>0.95</v>
      </c>
      <c r="D15" s="42">
        <v>0.979</v>
      </c>
      <c r="E15" s="43">
        <v>1</v>
      </c>
      <c r="F15" s="42">
        <v>1.0172</v>
      </c>
      <c r="G15" s="42">
        <v>1.038</v>
      </c>
      <c r="H15" s="42">
        <v>1.06</v>
      </c>
      <c r="I15" s="42">
        <v>1.0743</v>
      </c>
      <c r="J15" s="42">
        <v>1.083</v>
      </c>
      <c r="K15" s="42">
        <v>1.0892857142857142</v>
      </c>
      <c r="L15" s="42">
        <v>1.0932539682539684</v>
      </c>
      <c r="M15" s="19"/>
    </row>
    <row r="16" spans="1:13" ht="18.75" customHeight="1">
      <c r="A16" s="40" t="s">
        <v>25</v>
      </c>
      <c r="B16" s="44">
        <f aca="true" t="shared" si="1" ref="B16:L16">B15/B14</f>
        <v>0.9609292502639917</v>
      </c>
      <c r="C16" s="44">
        <f t="shared" si="1"/>
        <v>0.980453479280688</v>
      </c>
      <c r="D16" s="44">
        <f t="shared" si="1"/>
        <v>0.9908906882591091</v>
      </c>
      <c r="E16" s="44">
        <f t="shared" si="1"/>
        <v>1</v>
      </c>
      <c r="F16" s="44">
        <f t="shared" si="1"/>
        <v>1.0091269841269843</v>
      </c>
      <c r="G16" s="44">
        <f t="shared" si="1"/>
        <v>1.0199469391765745</v>
      </c>
      <c r="H16" s="44">
        <f t="shared" si="1"/>
        <v>1.0341463414634149</v>
      </c>
      <c r="I16" s="44">
        <f t="shared" si="1"/>
        <v>1.043009708737864</v>
      </c>
      <c r="J16" s="44">
        <f t="shared" si="1"/>
        <v>1.0494186046511627</v>
      </c>
      <c r="K16" s="44">
        <f t="shared" si="1"/>
        <v>1.0555094130675524</v>
      </c>
      <c r="L16" s="44">
        <f t="shared" si="1"/>
        <v>1.0593546204011322</v>
      </c>
      <c r="M16" s="19"/>
    </row>
    <row r="17" spans="1:13" ht="18.75" customHeight="1">
      <c r="A17" s="45"/>
      <c r="B17" s="46"/>
      <c r="C17" s="46"/>
      <c r="D17" s="47"/>
      <c r="E17" s="47"/>
      <c r="F17" s="47"/>
      <c r="G17" s="48"/>
      <c r="H17" s="49"/>
      <c r="I17" s="49"/>
      <c r="J17" s="45"/>
      <c r="K17" s="45"/>
      <c r="L17" s="45"/>
      <c r="M17" s="19"/>
    </row>
    <row r="18" spans="1:13" ht="18.75" customHeight="1">
      <c r="A18" s="45"/>
      <c r="B18" s="46"/>
      <c r="C18" s="46"/>
      <c r="D18" s="47"/>
      <c r="E18" s="47"/>
      <c r="F18" s="47"/>
      <c r="G18" s="48"/>
      <c r="H18" s="49"/>
      <c r="I18" s="49"/>
      <c r="J18" s="45"/>
      <c r="K18" s="45"/>
      <c r="L18" s="45"/>
      <c r="M18" s="19"/>
    </row>
    <row r="19" spans="1:13" ht="18.75" customHeight="1">
      <c r="A19" s="34" t="s">
        <v>1</v>
      </c>
      <c r="B19" s="34">
        <v>4</v>
      </c>
      <c r="C19" s="34">
        <v>6</v>
      </c>
      <c r="D19" s="34">
        <v>8</v>
      </c>
      <c r="E19" s="34">
        <v>10</v>
      </c>
      <c r="F19" s="34">
        <v>12</v>
      </c>
      <c r="G19" s="34">
        <v>15</v>
      </c>
      <c r="H19" s="34">
        <v>20</v>
      </c>
      <c r="I19" s="34">
        <v>25</v>
      </c>
      <c r="J19" s="34">
        <v>30</v>
      </c>
      <c r="K19" s="34">
        <v>35</v>
      </c>
      <c r="L19" s="34">
        <v>40</v>
      </c>
      <c r="M19" s="19"/>
    </row>
    <row r="20" spans="1:13" ht="18.75" customHeight="1">
      <c r="A20" s="37" t="s">
        <v>2</v>
      </c>
      <c r="B20" s="37">
        <f aca="true" t="shared" si="2" ref="B20:L20">B19*0.5611</f>
        <v>2.2444</v>
      </c>
      <c r="C20" s="37">
        <f t="shared" si="2"/>
        <v>3.3666</v>
      </c>
      <c r="D20" s="37">
        <f t="shared" si="2"/>
        <v>4.4888</v>
      </c>
      <c r="E20" s="37">
        <f t="shared" si="2"/>
        <v>5.611000000000001</v>
      </c>
      <c r="F20" s="37">
        <f t="shared" si="2"/>
        <v>6.7332</v>
      </c>
      <c r="G20" s="37">
        <f t="shared" si="2"/>
        <v>8.416500000000001</v>
      </c>
      <c r="H20" s="37">
        <f t="shared" si="2"/>
        <v>11.222000000000001</v>
      </c>
      <c r="I20" s="37">
        <f t="shared" si="2"/>
        <v>14.027500000000002</v>
      </c>
      <c r="J20" s="37">
        <f t="shared" si="2"/>
        <v>16.833000000000002</v>
      </c>
      <c r="K20" s="37">
        <f t="shared" si="2"/>
        <v>19.6385</v>
      </c>
      <c r="L20" s="37">
        <f t="shared" si="2"/>
        <v>22.444000000000003</v>
      </c>
      <c r="M20" s="19"/>
    </row>
    <row r="21" spans="1:17" ht="18.75" customHeight="1">
      <c r="A21" s="45" t="s">
        <v>26</v>
      </c>
      <c r="B21" s="50"/>
      <c r="C21" s="50"/>
      <c r="D21" s="50"/>
      <c r="E21" s="50"/>
      <c r="F21" s="50"/>
      <c r="G21" s="50"/>
      <c r="H21" s="50"/>
      <c r="I21" s="50"/>
      <c r="J21" s="50"/>
      <c r="K21" s="50"/>
      <c r="L21" s="50"/>
      <c r="M21" s="51"/>
      <c r="Q21" s="19" t="s">
        <v>27</v>
      </c>
    </row>
    <row r="22" spans="1:17" ht="18.75" customHeight="1">
      <c r="A22" s="45" t="s">
        <v>28</v>
      </c>
      <c r="B22" s="50"/>
      <c r="C22" s="50"/>
      <c r="D22" s="50"/>
      <c r="E22" s="50"/>
      <c r="F22" s="50"/>
      <c r="G22" s="50"/>
      <c r="H22" s="50"/>
      <c r="I22" s="50"/>
      <c r="J22" s="50"/>
      <c r="K22" s="50"/>
      <c r="L22" s="50"/>
      <c r="M22" s="51"/>
      <c r="Q22" s="52" t="s">
        <v>29</v>
      </c>
    </row>
    <row r="23" spans="1:17" ht="18.75" customHeight="1">
      <c r="A23" s="45" t="s">
        <v>30</v>
      </c>
      <c r="B23" s="50"/>
      <c r="C23" s="50"/>
      <c r="D23" s="50"/>
      <c r="E23" s="50"/>
      <c r="F23" s="50"/>
      <c r="G23" s="50"/>
      <c r="H23" s="50"/>
      <c r="I23" s="50"/>
      <c r="J23" s="50"/>
      <c r="K23" s="50"/>
      <c r="L23" s="50"/>
      <c r="M23" s="5"/>
      <c r="Q23" s="52" t="s">
        <v>31</v>
      </c>
    </row>
    <row r="24" ht="15" customHeight="1">
      <c r="B24" s="53"/>
    </row>
    <row r="25" spans="1:12" ht="14.25">
      <c r="A25" s="45" t="s">
        <v>32</v>
      </c>
      <c r="B25" s="54" t="e">
        <f aca="true" t="shared" si="3" ref="B25:L25">(B21-B14)/B21*100</f>
        <v>#DIV/0!</v>
      </c>
      <c r="C25" s="54" t="e">
        <f t="shared" si="3"/>
        <v>#DIV/0!</v>
      </c>
      <c r="D25" s="54" t="e">
        <f t="shared" si="3"/>
        <v>#DIV/0!</v>
      </c>
      <c r="E25" s="54" t="e">
        <f t="shared" si="3"/>
        <v>#DIV/0!</v>
      </c>
      <c r="F25" s="54" t="e">
        <f t="shared" si="3"/>
        <v>#DIV/0!</v>
      </c>
      <c r="G25" s="54" t="e">
        <f t="shared" si="3"/>
        <v>#DIV/0!</v>
      </c>
      <c r="H25" s="54" t="e">
        <f t="shared" si="3"/>
        <v>#DIV/0!</v>
      </c>
      <c r="I25" s="54" t="e">
        <f t="shared" si="3"/>
        <v>#DIV/0!</v>
      </c>
      <c r="J25" s="54" t="e">
        <f t="shared" si="3"/>
        <v>#DIV/0!</v>
      </c>
      <c r="K25" s="54" t="e">
        <f t="shared" si="3"/>
        <v>#DIV/0!</v>
      </c>
      <c r="L25" s="54" t="e">
        <f t="shared" si="3"/>
        <v>#DIV/0!</v>
      </c>
    </row>
    <row r="26" spans="1:17" ht="14.25">
      <c r="A26" s="32" t="s">
        <v>33</v>
      </c>
      <c r="B26" s="54" t="e">
        <f aca="true" t="shared" si="4" ref="B26:L26">(B22-B15)/B22*100</f>
        <v>#DIV/0!</v>
      </c>
      <c r="C26" s="54" t="e">
        <f t="shared" si="4"/>
        <v>#DIV/0!</v>
      </c>
      <c r="D26" s="54" t="e">
        <f t="shared" si="4"/>
        <v>#DIV/0!</v>
      </c>
      <c r="E26" s="54" t="e">
        <f t="shared" si="4"/>
        <v>#DIV/0!</v>
      </c>
      <c r="F26" s="54" t="e">
        <f t="shared" si="4"/>
        <v>#DIV/0!</v>
      </c>
      <c r="G26" s="54" t="e">
        <f t="shared" si="4"/>
        <v>#DIV/0!</v>
      </c>
      <c r="H26" s="54" t="e">
        <f t="shared" si="4"/>
        <v>#DIV/0!</v>
      </c>
      <c r="I26" s="54" t="e">
        <f t="shared" si="4"/>
        <v>#DIV/0!</v>
      </c>
      <c r="J26" s="54" t="e">
        <f t="shared" si="4"/>
        <v>#DIV/0!</v>
      </c>
      <c r="K26" s="54" t="e">
        <f t="shared" si="4"/>
        <v>#DIV/0!</v>
      </c>
      <c r="L26" s="54" t="e">
        <f t="shared" si="4"/>
        <v>#DIV/0!</v>
      </c>
      <c r="M26" s="32"/>
      <c r="N26" s="32"/>
      <c r="O26" s="32"/>
      <c r="P26" s="32"/>
      <c r="Q26" s="32"/>
    </row>
    <row r="27" spans="1:12" ht="14.25">
      <c r="A27" s="45" t="s">
        <v>34</v>
      </c>
      <c r="B27" s="54" t="e">
        <f aca="true" t="shared" si="5" ref="B27:L27">(B23-B16)/B23*100</f>
        <v>#DIV/0!</v>
      </c>
      <c r="C27" s="54" t="e">
        <f t="shared" si="5"/>
        <v>#DIV/0!</v>
      </c>
      <c r="D27" s="54" t="e">
        <f t="shared" si="5"/>
        <v>#DIV/0!</v>
      </c>
      <c r="E27" s="54" t="e">
        <f t="shared" si="5"/>
        <v>#DIV/0!</v>
      </c>
      <c r="F27" s="54" t="e">
        <f t="shared" si="5"/>
        <v>#DIV/0!</v>
      </c>
      <c r="G27" s="54" t="e">
        <f t="shared" si="5"/>
        <v>#DIV/0!</v>
      </c>
      <c r="H27" s="54" t="e">
        <f t="shared" si="5"/>
        <v>#DIV/0!</v>
      </c>
      <c r="I27" s="54" t="e">
        <f t="shared" si="5"/>
        <v>#DIV/0!</v>
      </c>
      <c r="J27" s="54" t="e">
        <f t="shared" si="5"/>
        <v>#DIV/0!</v>
      </c>
      <c r="K27" s="54" t="e">
        <f t="shared" si="5"/>
        <v>#DIV/0!</v>
      </c>
      <c r="L27" s="54" t="e">
        <f t="shared" si="5"/>
        <v>#DIV/0!</v>
      </c>
    </row>
    <row r="29" ht="14.25">
      <c r="A29" s="32"/>
    </row>
  </sheetData>
  <mergeCells count="1">
    <mergeCell ref="H11:I11"/>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BH61"/>
  <sheetViews>
    <sheetView zoomScale="75" zoomScaleNormal="75" workbookViewId="0" topLeftCell="A1">
      <selection activeCell="B19" sqref="B19"/>
    </sheetView>
  </sheetViews>
  <sheetFormatPr defaultColWidth="8.796875" defaultRowHeight="15"/>
  <cols>
    <col min="1" max="1" width="9.19921875" style="56" customWidth="1"/>
    <col min="2" max="2" width="10" style="56" customWidth="1"/>
    <col min="3" max="33" width="6.09765625" style="56" customWidth="1"/>
    <col min="34" max="34" width="5.09765625" style="57" customWidth="1"/>
    <col min="35" max="16384" width="9" style="57" customWidth="1"/>
  </cols>
  <sheetData>
    <row r="1" spans="1:24" ht="28.5" customHeight="1">
      <c r="A1" s="333" t="s">
        <v>39</v>
      </c>
      <c r="B1" s="333"/>
      <c r="C1" s="333"/>
      <c r="D1" s="333"/>
      <c r="E1" s="333"/>
      <c r="F1" s="333"/>
      <c r="G1" s="333"/>
      <c r="H1" s="333"/>
      <c r="I1" s="333"/>
      <c r="J1" s="333"/>
      <c r="M1" s="333" t="s">
        <v>40</v>
      </c>
      <c r="N1" s="333"/>
      <c r="O1" s="333"/>
      <c r="P1" s="333"/>
      <c r="Q1" s="333"/>
      <c r="R1" s="333"/>
      <c r="S1" s="333"/>
      <c r="T1" s="333"/>
      <c r="U1" s="333"/>
      <c r="V1" s="333"/>
      <c r="W1" s="333"/>
      <c r="X1" s="333"/>
    </row>
    <row r="2" spans="26:27" ht="13.5" customHeight="1">
      <c r="Z2" s="94"/>
      <c r="AA2" s="94"/>
    </row>
    <row r="3" spans="1:27" ht="13.5">
      <c r="A3" s="336" t="s">
        <v>41</v>
      </c>
      <c r="B3" s="336"/>
      <c r="C3" s="336"/>
      <c r="D3" s="336"/>
      <c r="E3" s="336"/>
      <c r="F3" s="336"/>
      <c r="Z3" s="81"/>
      <c r="AA3" s="81"/>
    </row>
    <row r="4" spans="1:6" ht="13.5">
      <c r="A4" s="336" t="s">
        <v>42</v>
      </c>
      <c r="B4" s="336"/>
      <c r="C4" s="336"/>
      <c r="D4" s="336"/>
      <c r="E4" s="336"/>
      <c r="F4" s="336"/>
    </row>
    <row r="5" spans="1:5" ht="13.5">
      <c r="A5" s="336" t="s">
        <v>43</v>
      </c>
      <c r="B5" s="336"/>
      <c r="C5" s="336"/>
      <c r="D5" s="336"/>
      <c r="E5" s="336"/>
    </row>
    <row r="6" ht="14.25">
      <c r="A6" s="58"/>
    </row>
    <row r="7" spans="2:33" s="59" customFormat="1" ht="13.5">
      <c r="B7" s="59" t="s">
        <v>44</v>
      </c>
      <c r="C7" s="59">
        <v>-15</v>
      </c>
      <c r="D7" s="59">
        <v>-14</v>
      </c>
      <c r="E7" s="59">
        <v>-13</v>
      </c>
      <c r="F7" s="59">
        <v>-12</v>
      </c>
      <c r="G7" s="59">
        <v>-11</v>
      </c>
      <c r="H7" s="59">
        <v>-10</v>
      </c>
      <c r="I7" s="59">
        <v>-9</v>
      </c>
      <c r="J7" s="59">
        <v>-8</v>
      </c>
      <c r="K7" s="59">
        <v>-7</v>
      </c>
      <c r="L7" s="59">
        <v>-6</v>
      </c>
      <c r="M7" s="59">
        <v>-5</v>
      </c>
      <c r="N7" s="59">
        <v>-4</v>
      </c>
      <c r="O7" s="59">
        <v>-3</v>
      </c>
      <c r="P7" s="59">
        <v>-2</v>
      </c>
      <c r="Q7" s="59">
        <v>-1</v>
      </c>
      <c r="R7" s="60">
        <v>0</v>
      </c>
      <c r="S7" s="59">
        <v>1</v>
      </c>
      <c r="T7" s="59">
        <v>2</v>
      </c>
      <c r="U7" s="59">
        <v>3</v>
      </c>
      <c r="V7" s="59">
        <v>4</v>
      </c>
      <c r="W7" s="59">
        <v>5</v>
      </c>
      <c r="X7" s="59">
        <v>6</v>
      </c>
      <c r="Y7" s="59">
        <v>7</v>
      </c>
      <c r="Z7" s="59">
        <v>8</v>
      </c>
      <c r="AA7" s="59">
        <v>9</v>
      </c>
      <c r="AB7" s="59">
        <v>10</v>
      </c>
      <c r="AC7" s="59">
        <v>11</v>
      </c>
      <c r="AD7" s="59">
        <v>12</v>
      </c>
      <c r="AE7" s="59">
        <v>13</v>
      </c>
      <c r="AF7" s="59">
        <v>14</v>
      </c>
      <c r="AG7" s="59">
        <v>15</v>
      </c>
    </row>
    <row r="8" spans="1:33" ht="13.5">
      <c r="A8" s="61"/>
      <c r="B8" s="62" t="s">
        <v>45</v>
      </c>
      <c r="C8" s="62">
        <v>13.69</v>
      </c>
      <c r="D8" s="62">
        <v>13.66</v>
      </c>
      <c r="E8" s="62">
        <v>13.63</v>
      </c>
      <c r="F8" s="62">
        <v>13.6</v>
      </c>
      <c r="G8" s="62">
        <v>13.56</v>
      </c>
      <c r="H8" s="62">
        <v>13.52</v>
      </c>
      <c r="I8" s="62">
        <v>13.48</v>
      </c>
      <c r="J8" s="62">
        <v>13.42</v>
      </c>
      <c r="K8" s="62">
        <v>13.37</v>
      </c>
      <c r="L8" s="62">
        <v>13.33</v>
      </c>
      <c r="M8" s="62">
        <v>13.27</v>
      </c>
      <c r="N8" s="62">
        <v>13.24</v>
      </c>
      <c r="O8" s="62">
        <v>13.17</v>
      </c>
      <c r="P8" s="62">
        <v>13.13</v>
      </c>
      <c r="Q8" s="62">
        <v>13.08</v>
      </c>
      <c r="R8" s="62">
        <v>13</v>
      </c>
      <c r="S8" s="62">
        <v>13.06</v>
      </c>
      <c r="T8" s="62">
        <v>13.1</v>
      </c>
      <c r="U8" s="62">
        <v>13.16</v>
      </c>
      <c r="V8" s="62">
        <v>13.21</v>
      </c>
      <c r="W8" s="62">
        <v>13.26</v>
      </c>
      <c r="X8" s="62">
        <v>13.3</v>
      </c>
      <c r="Y8" s="62">
        <v>13.35</v>
      </c>
      <c r="Z8" s="62">
        <v>13.4</v>
      </c>
      <c r="AA8" s="62">
        <v>13.44</v>
      </c>
      <c r="AB8" s="62">
        <v>13.48</v>
      </c>
      <c r="AC8" s="62">
        <v>13.53</v>
      </c>
      <c r="AD8" s="62">
        <v>13.56</v>
      </c>
      <c r="AE8" s="62">
        <v>13.6</v>
      </c>
      <c r="AF8" s="62">
        <v>13.63</v>
      </c>
      <c r="AG8" s="62">
        <v>13.65</v>
      </c>
    </row>
    <row r="9" spans="1:33" ht="13.5">
      <c r="A9" s="61"/>
      <c r="B9" s="62" t="s">
        <v>46</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row>
    <row r="10" spans="1:33" ht="13.5">
      <c r="A10" s="61"/>
      <c r="B10" s="62" t="s">
        <v>47</v>
      </c>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row>
    <row r="11" spans="1:33" s="64" customFormat="1" ht="12">
      <c r="A11" s="63"/>
      <c r="B11" s="62" t="s">
        <v>48</v>
      </c>
      <c r="C11" s="63">
        <f aca="true" t="shared" si="0" ref="C11:AG11">AVERAGE(C8:C10)</f>
        <v>13.69</v>
      </c>
      <c r="D11" s="63">
        <f t="shared" si="0"/>
        <v>13.66</v>
      </c>
      <c r="E11" s="63">
        <f t="shared" si="0"/>
        <v>13.63</v>
      </c>
      <c r="F11" s="63">
        <f t="shared" si="0"/>
        <v>13.6</v>
      </c>
      <c r="G11" s="63">
        <f t="shared" si="0"/>
        <v>13.56</v>
      </c>
      <c r="H11" s="63">
        <f t="shared" si="0"/>
        <v>13.52</v>
      </c>
      <c r="I11" s="63">
        <f t="shared" si="0"/>
        <v>13.48</v>
      </c>
      <c r="J11" s="63">
        <f t="shared" si="0"/>
        <v>13.42</v>
      </c>
      <c r="K11" s="63">
        <f t="shared" si="0"/>
        <v>13.37</v>
      </c>
      <c r="L11" s="63">
        <f t="shared" si="0"/>
        <v>13.33</v>
      </c>
      <c r="M11" s="63">
        <f t="shared" si="0"/>
        <v>13.27</v>
      </c>
      <c r="N11" s="63">
        <f t="shared" si="0"/>
        <v>13.24</v>
      </c>
      <c r="O11" s="63">
        <f t="shared" si="0"/>
        <v>13.17</v>
      </c>
      <c r="P11" s="63">
        <f t="shared" si="0"/>
        <v>13.13</v>
      </c>
      <c r="Q11" s="63">
        <f t="shared" si="0"/>
        <v>13.08</v>
      </c>
      <c r="R11" s="63">
        <f t="shared" si="0"/>
        <v>13</v>
      </c>
      <c r="S11" s="63">
        <f t="shared" si="0"/>
        <v>13.06</v>
      </c>
      <c r="T11" s="63">
        <f t="shared" si="0"/>
        <v>13.1</v>
      </c>
      <c r="U11" s="63">
        <f t="shared" si="0"/>
        <v>13.16</v>
      </c>
      <c r="V11" s="63">
        <f t="shared" si="0"/>
        <v>13.21</v>
      </c>
      <c r="W11" s="63">
        <f t="shared" si="0"/>
        <v>13.26</v>
      </c>
      <c r="X11" s="63">
        <f t="shared" si="0"/>
        <v>13.3</v>
      </c>
      <c r="Y11" s="63">
        <f t="shared" si="0"/>
        <v>13.35</v>
      </c>
      <c r="Z11" s="63">
        <f t="shared" si="0"/>
        <v>13.4</v>
      </c>
      <c r="AA11" s="63">
        <f t="shared" si="0"/>
        <v>13.44</v>
      </c>
      <c r="AB11" s="63">
        <f t="shared" si="0"/>
        <v>13.48</v>
      </c>
      <c r="AC11" s="63">
        <f t="shared" si="0"/>
        <v>13.53</v>
      </c>
      <c r="AD11" s="63">
        <f t="shared" si="0"/>
        <v>13.56</v>
      </c>
      <c r="AE11" s="63">
        <f t="shared" si="0"/>
        <v>13.6</v>
      </c>
      <c r="AF11" s="63">
        <f t="shared" si="0"/>
        <v>13.63</v>
      </c>
      <c r="AG11" s="63">
        <f t="shared" si="0"/>
        <v>13.65</v>
      </c>
    </row>
    <row r="12" spans="3:33" s="65" customFormat="1" ht="12.75" thickBot="1">
      <c r="C12" s="65">
        <v>-15</v>
      </c>
      <c r="D12" s="65">
        <v>-14</v>
      </c>
      <c r="E12" s="65">
        <v>-13</v>
      </c>
      <c r="F12" s="65">
        <v>-12</v>
      </c>
      <c r="G12" s="65">
        <v>-11</v>
      </c>
      <c r="H12" s="65">
        <v>-10</v>
      </c>
      <c r="I12" s="65">
        <v>-9</v>
      </c>
      <c r="J12" s="65">
        <v>-8</v>
      </c>
      <c r="K12" s="65">
        <v>-7</v>
      </c>
      <c r="L12" s="65">
        <v>-6</v>
      </c>
      <c r="M12" s="65">
        <v>-5</v>
      </c>
      <c r="N12" s="65">
        <v>-4</v>
      </c>
      <c r="O12" s="65">
        <v>-3</v>
      </c>
      <c r="P12" s="65">
        <v>-2</v>
      </c>
      <c r="Q12" s="65">
        <v>-1</v>
      </c>
      <c r="R12" s="66">
        <v>0</v>
      </c>
      <c r="S12" s="65">
        <v>1</v>
      </c>
      <c r="T12" s="65">
        <v>2</v>
      </c>
      <c r="U12" s="65">
        <v>3</v>
      </c>
      <c r="V12" s="65">
        <v>4</v>
      </c>
      <c r="W12" s="65">
        <v>5</v>
      </c>
      <c r="X12" s="65">
        <v>6</v>
      </c>
      <c r="Y12" s="65">
        <v>7</v>
      </c>
      <c r="Z12" s="65">
        <v>8</v>
      </c>
      <c r="AA12" s="65">
        <v>9</v>
      </c>
      <c r="AB12" s="65">
        <v>10</v>
      </c>
      <c r="AC12" s="65">
        <v>11</v>
      </c>
      <c r="AD12" s="65">
        <v>12</v>
      </c>
      <c r="AE12" s="65">
        <v>13</v>
      </c>
      <c r="AF12" s="65">
        <v>14</v>
      </c>
      <c r="AG12" s="65">
        <v>15</v>
      </c>
    </row>
    <row r="13" spans="1:33" s="64" customFormat="1" ht="13.5">
      <c r="A13" s="63"/>
      <c r="B13" s="67" t="s">
        <v>49</v>
      </c>
      <c r="C13" s="68">
        <f aca="true" t="shared" si="1" ref="C13:AG13">C11/$R$11</f>
        <v>1.053076923076923</v>
      </c>
      <c r="D13" s="68">
        <f t="shared" si="1"/>
        <v>1.0507692307692307</v>
      </c>
      <c r="E13" s="68">
        <f t="shared" si="1"/>
        <v>1.0484615384615386</v>
      </c>
      <c r="F13" s="68">
        <f t="shared" si="1"/>
        <v>1.0461538461538462</v>
      </c>
      <c r="G13" s="68">
        <f t="shared" si="1"/>
        <v>1.043076923076923</v>
      </c>
      <c r="H13" s="68">
        <f t="shared" si="1"/>
        <v>1.04</v>
      </c>
      <c r="I13" s="68">
        <f t="shared" si="1"/>
        <v>1.036923076923077</v>
      </c>
      <c r="J13" s="68">
        <f t="shared" si="1"/>
        <v>1.0323076923076924</v>
      </c>
      <c r="K13" s="68">
        <f t="shared" si="1"/>
        <v>1.0284615384615383</v>
      </c>
      <c r="L13" s="68">
        <f t="shared" si="1"/>
        <v>1.0253846153846153</v>
      </c>
      <c r="M13" s="68">
        <f t="shared" si="1"/>
        <v>1.0207692307692307</v>
      </c>
      <c r="N13" s="68">
        <f t="shared" si="1"/>
        <v>1.0184615384615385</v>
      </c>
      <c r="O13" s="68">
        <f t="shared" si="1"/>
        <v>1.013076923076923</v>
      </c>
      <c r="P13" s="68">
        <f t="shared" si="1"/>
        <v>1.01</v>
      </c>
      <c r="Q13" s="68">
        <f t="shared" si="1"/>
        <v>1.0061538461538462</v>
      </c>
      <c r="R13" s="69">
        <f t="shared" si="1"/>
        <v>1</v>
      </c>
      <c r="S13" s="68">
        <f t="shared" si="1"/>
        <v>1.0046153846153847</v>
      </c>
      <c r="T13" s="68">
        <f t="shared" si="1"/>
        <v>1.0076923076923077</v>
      </c>
      <c r="U13" s="68">
        <f t="shared" si="1"/>
        <v>1.0123076923076924</v>
      </c>
      <c r="V13" s="68">
        <f t="shared" si="1"/>
        <v>1.0161538461538462</v>
      </c>
      <c r="W13" s="68">
        <f t="shared" si="1"/>
        <v>1.02</v>
      </c>
      <c r="X13" s="68">
        <f t="shared" si="1"/>
        <v>1.0230769230769232</v>
      </c>
      <c r="Y13" s="68">
        <f t="shared" si="1"/>
        <v>1.0269230769230768</v>
      </c>
      <c r="Z13" s="68">
        <f t="shared" si="1"/>
        <v>1.0307692307692309</v>
      </c>
      <c r="AA13" s="68">
        <f t="shared" si="1"/>
        <v>1.0338461538461539</v>
      </c>
      <c r="AB13" s="68">
        <f t="shared" si="1"/>
        <v>1.036923076923077</v>
      </c>
      <c r="AC13" s="68">
        <f t="shared" si="1"/>
        <v>1.0407692307692307</v>
      </c>
      <c r="AD13" s="68">
        <f t="shared" si="1"/>
        <v>1.043076923076923</v>
      </c>
      <c r="AE13" s="68">
        <f t="shared" si="1"/>
        <v>1.0461538461538462</v>
      </c>
      <c r="AF13" s="68">
        <f t="shared" si="1"/>
        <v>1.0484615384615386</v>
      </c>
      <c r="AG13" s="68">
        <f t="shared" si="1"/>
        <v>1.05</v>
      </c>
    </row>
    <row r="14" spans="18:33" ht="13.5">
      <c r="R14" s="68"/>
      <c r="S14" s="68"/>
      <c r="T14" s="68"/>
      <c r="U14" s="68"/>
      <c r="V14" s="68"/>
      <c r="W14" s="68"/>
      <c r="X14" s="68"/>
      <c r="Y14" s="68"/>
      <c r="Z14" s="68"/>
      <c r="AA14" s="68"/>
      <c r="AB14" s="68"/>
      <c r="AC14" s="68"/>
      <c r="AD14" s="68"/>
      <c r="AE14" s="68"/>
      <c r="AF14" s="68"/>
      <c r="AG14" s="68"/>
    </row>
    <row r="15" spans="10:17" ht="14.25" customHeight="1">
      <c r="J15" s="328" t="s">
        <v>50</v>
      </c>
      <c r="K15" s="336"/>
      <c r="L15" s="336"/>
      <c r="M15" s="336"/>
      <c r="N15" s="336"/>
      <c r="O15" s="336"/>
      <c r="P15" s="336"/>
      <c r="Q15" s="336"/>
    </row>
    <row r="16" spans="10:33" ht="15" customHeight="1" thickBot="1">
      <c r="J16" s="336"/>
      <c r="K16" s="336"/>
      <c r="L16" s="336"/>
      <c r="M16" s="336"/>
      <c r="N16" s="336"/>
      <c r="O16" s="336"/>
      <c r="P16" s="336"/>
      <c r="Q16" s="336"/>
      <c r="R16" s="70">
        <v>0</v>
      </c>
      <c r="S16" s="70">
        <v>1</v>
      </c>
      <c r="T16" s="70">
        <v>2</v>
      </c>
      <c r="U16" s="70">
        <v>3</v>
      </c>
      <c r="V16" s="70">
        <v>4</v>
      </c>
      <c r="W16" s="70">
        <v>5</v>
      </c>
      <c r="X16" s="70">
        <v>6</v>
      </c>
      <c r="Y16" s="70">
        <v>7</v>
      </c>
      <c r="Z16" s="70">
        <v>8</v>
      </c>
      <c r="AA16" s="70">
        <v>9</v>
      </c>
      <c r="AB16" s="70">
        <v>10</v>
      </c>
      <c r="AC16" s="70">
        <v>11</v>
      </c>
      <c r="AD16" s="70">
        <v>12</v>
      </c>
      <c r="AE16" s="70">
        <v>13</v>
      </c>
      <c r="AF16" s="70">
        <v>14</v>
      </c>
      <c r="AG16" s="70">
        <v>15</v>
      </c>
    </row>
    <row r="17" spans="16:33" ht="13.5">
      <c r="P17" s="71"/>
      <c r="Q17" s="72" t="s">
        <v>51</v>
      </c>
      <c r="R17" s="73">
        <f aca="true" t="shared" si="2" ref="R17:AG17">R13</f>
        <v>1</v>
      </c>
      <c r="S17" s="73">
        <f t="shared" si="2"/>
        <v>1.0046153846153847</v>
      </c>
      <c r="T17" s="73">
        <f t="shared" si="2"/>
        <v>1.0076923076923077</v>
      </c>
      <c r="U17" s="73">
        <f t="shared" si="2"/>
        <v>1.0123076923076924</v>
      </c>
      <c r="V17" s="73">
        <f t="shared" si="2"/>
        <v>1.0161538461538462</v>
      </c>
      <c r="W17" s="73">
        <f t="shared" si="2"/>
        <v>1.02</v>
      </c>
      <c r="X17" s="73">
        <f t="shared" si="2"/>
        <v>1.0230769230769232</v>
      </c>
      <c r="Y17" s="73">
        <f t="shared" si="2"/>
        <v>1.0269230769230768</v>
      </c>
      <c r="Z17" s="73">
        <f t="shared" si="2"/>
        <v>1.0307692307692309</v>
      </c>
      <c r="AA17" s="73">
        <f t="shared" si="2"/>
        <v>1.0338461538461539</v>
      </c>
      <c r="AB17" s="73">
        <f t="shared" si="2"/>
        <v>1.036923076923077</v>
      </c>
      <c r="AC17" s="73">
        <f t="shared" si="2"/>
        <v>1.0407692307692307</v>
      </c>
      <c r="AD17" s="73">
        <f t="shared" si="2"/>
        <v>1.043076923076923</v>
      </c>
      <c r="AE17" s="73">
        <f t="shared" si="2"/>
        <v>1.0461538461538462</v>
      </c>
      <c r="AF17" s="73">
        <f t="shared" si="2"/>
        <v>1.0484615384615386</v>
      </c>
      <c r="AG17" s="73">
        <f t="shared" si="2"/>
        <v>1.05</v>
      </c>
    </row>
    <row r="18" spans="16:33" ht="13.5">
      <c r="P18" s="74"/>
      <c r="Q18" s="75" t="s">
        <v>52</v>
      </c>
      <c r="R18" s="74"/>
      <c r="S18" s="76">
        <f>Q13</f>
        <v>1.0061538461538462</v>
      </c>
      <c r="T18" s="76">
        <f>P13</f>
        <v>1.01</v>
      </c>
      <c r="U18" s="76">
        <f>O13</f>
        <v>1.013076923076923</v>
      </c>
      <c r="V18" s="76">
        <f>N13</f>
        <v>1.0184615384615385</v>
      </c>
      <c r="W18" s="76">
        <f>M13</f>
        <v>1.0207692307692307</v>
      </c>
      <c r="X18" s="76">
        <f>L13</f>
        <v>1.0253846153846153</v>
      </c>
      <c r="Y18" s="76">
        <f>K13</f>
        <v>1.0284615384615383</v>
      </c>
      <c r="Z18" s="76">
        <f>J13</f>
        <v>1.0323076923076924</v>
      </c>
      <c r="AA18" s="76">
        <f>I13</f>
        <v>1.036923076923077</v>
      </c>
      <c r="AB18" s="76">
        <f>H13</f>
        <v>1.04</v>
      </c>
      <c r="AC18" s="76">
        <f>G13</f>
        <v>1.043076923076923</v>
      </c>
      <c r="AD18" s="76">
        <f>F13</f>
        <v>1.0461538461538462</v>
      </c>
      <c r="AE18" s="76">
        <f>E13</f>
        <v>1.0484615384615386</v>
      </c>
      <c r="AF18" s="76">
        <f>D13</f>
        <v>1.0507692307692307</v>
      </c>
      <c r="AG18" s="76">
        <f>C13</f>
        <v>1.053076923076923</v>
      </c>
    </row>
    <row r="19" spans="3:33" ht="14.25" customHeight="1">
      <c r="C19" s="57"/>
      <c r="P19" s="337" t="s">
        <v>53</v>
      </c>
      <c r="Q19" s="338"/>
      <c r="R19" s="77">
        <f>R17</f>
        <v>1</v>
      </c>
      <c r="S19" s="77">
        <f aca="true" t="shared" si="3" ref="S19:AG19">(S17+S18)/2</f>
        <v>1.0053846153846155</v>
      </c>
      <c r="T19" s="77">
        <f t="shared" si="3"/>
        <v>1.0088461538461537</v>
      </c>
      <c r="U19" s="77">
        <f t="shared" si="3"/>
        <v>1.0126923076923076</v>
      </c>
      <c r="V19" s="77">
        <f t="shared" si="3"/>
        <v>1.0173076923076922</v>
      </c>
      <c r="W19" s="77">
        <f t="shared" si="3"/>
        <v>1.0203846153846152</v>
      </c>
      <c r="X19" s="77">
        <f t="shared" si="3"/>
        <v>1.0242307692307693</v>
      </c>
      <c r="Y19" s="77">
        <f t="shared" si="3"/>
        <v>1.0276923076923077</v>
      </c>
      <c r="Z19" s="77">
        <f t="shared" si="3"/>
        <v>1.0315384615384615</v>
      </c>
      <c r="AA19" s="77">
        <f t="shared" si="3"/>
        <v>1.0353846153846153</v>
      </c>
      <c r="AB19" s="77">
        <f t="shared" si="3"/>
        <v>1.0384615384615385</v>
      </c>
      <c r="AC19" s="77">
        <f t="shared" si="3"/>
        <v>1.041923076923077</v>
      </c>
      <c r="AD19" s="77">
        <f t="shared" si="3"/>
        <v>1.0446153846153847</v>
      </c>
      <c r="AE19" s="77">
        <f t="shared" si="3"/>
        <v>1.0473076923076925</v>
      </c>
      <c r="AF19" s="77">
        <f t="shared" si="3"/>
        <v>1.0496153846153846</v>
      </c>
      <c r="AG19" s="77">
        <f t="shared" si="3"/>
        <v>1.0515384615384615</v>
      </c>
    </row>
    <row r="20" spans="3:33" ht="13.5">
      <c r="C20" s="57"/>
      <c r="P20" s="329" t="s">
        <v>54</v>
      </c>
      <c r="Q20" s="339"/>
      <c r="R20" s="78"/>
      <c r="S20" s="78"/>
      <c r="T20" s="78"/>
      <c r="U20" s="78"/>
      <c r="V20" s="78"/>
      <c r="W20" s="78"/>
      <c r="X20" s="78"/>
      <c r="Y20" s="78"/>
      <c r="Z20" s="78"/>
      <c r="AA20" s="78"/>
      <c r="AB20" s="78"/>
      <c r="AC20" s="78"/>
      <c r="AD20" s="78"/>
      <c r="AE20" s="78"/>
      <c r="AF20" s="78"/>
      <c r="AG20" s="78"/>
    </row>
    <row r="21" spans="16:33" ht="13.5">
      <c r="P21" s="74"/>
      <c r="Q21" s="79" t="s">
        <v>55</v>
      </c>
      <c r="R21" s="80">
        <f aca="true" t="shared" si="4" ref="R21:AG21">R20/R19-1</f>
        <v>-1</v>
      </c>
      <c r="S21" s="80">
        <f t="shared" si="4"/>
        <v>-1</v>
      </c>
      <c r="T21" s="80">
        <f t="shared" si="4"/>
        <v>-1</v>
      </c>
      <c r="U21" s="80">
        <f t="shared" si="4"/>
        <v>-1</v>
      </c>
      <c r="V21" s="80">
        <f t="shared" si="4"/>
        <v>-1</v>
      </c>
      <c r="W21" s="80">
        <f t="shared" si="4"/>
        <v>-1</v>
      </c>
      <c r="X21" s="80">
        <f t="shared" si="4"/>
        <v>-1</v>
      </c>
      <c r="Y21" s="80">
        <f t="shared" si="4"/>
        <v>-1</v>
      </c>
      <c r="Z21" s="80">
        <f t="shared" si="4"/>
        <v>-1</v>
      </c>
      <c r="AA21" s="80">
        <f t="shared" si="4"/>
        <v>-1</v>
      </c>
      <c r="AB21" s="80">
        <f t="shared" si="4"/>
        <v>-1</v>
      </c>
      <c r="AC21" s="80">
        <f t="shared" si="4"/>
        <v>-1</v>
      </c>
      <c r="AD21" s="80">
        <f t="shared" si="4"/>
        <v>-1</v>
      </c>
      <c r="AE21" s="80">
        <f t="shared" si="4"/>
        <v>-1</v>
      </c>
      <c r="AF21" s="80">
        <f t="shared" si="4"/>
        <v>-1</v>
      </c>
      <c r="AG21" s="80">
        <f t="shared" si="4"/>
        <v>-1</v>
      </c>
    </row>
    <row r="22" spans="13:18" ht="13.5">
      <c r="M22" s="81"/>
      <c r="N22" s="81"/>
      <c r="O22" s="332" t="s">
        <v>56</v>
      </c>
      <c r="P22" s="332"/>
      <c r="Q22" s="332"/>
      <c r="R22" s="82"/>
    </row>
    <row r="23" ht="13.5">
      <c r="P23" s="82"/>
    </row>
    <row r="24" ht="13.5"/>
    <row r="25" ht="13.5"/>
    <row r="26" spans="1:33" s="83" customFormat="1" ht="13.5">
      <c r="A26" s="74"/>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row>
    <row r="27" spans="1:33" s="86" customFormat="1" ht="12">
      <c r="A27" s="84"/>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row>
    <row r="28" spans="1:33" s="86" customFormat="1" ht="12">
      <c r="A28" s="84"/>
      <c r="B28" s="85"/>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row>
    <row r="29" spans="1:33" s="86" customFormat="1" ht="12">
      <c r="A29" s="84"/>
      <c r="B29" s="85"/>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row>
    <row r="30" spans="1:33" s="86" customFormat="1" ht="12">
      <c r="A30" s="84"/>
      <c r="B30" s="85"/>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row>
    <row r="31" spans="1:33" s="86" customFormat="1" ht="12">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row>
    <row r="32" s="85" customFormat="1" ht="12"/>
    <row r="33" spans="1:60" s="86" customFormat="1" ht="12">
      <c r="A33" s="84"/>
      <c r="B33" s="84"/>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row>
    <row r="34" spans="1:33" s="83" customFormat="1" ht="13.5">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row>
    <row r="35" spans="3:33" s="88" customFormat="1" ht="13.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row>
    <row r="36" s="76" customFormat="1" ht="13.5">
      <c r="B36" s="88"/>
    </row>
    <row r="37" spans="1:33" s="83" customFormat="1" ht="13.5">
      <c r="A37" s="74"/>
      <c r="B37" s="89"/>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row>
    <row r="38" spans="2:33" s="76" customFormat="1" ht="12">
      <c r="B38" s="90"/>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row>
    <row r="39" spans="3:33" s="76" customFormat="1" ht="12">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row>
    <row r="40" spans="1:33" s="83" customFormat="1" ht="13.5">
      <c r="A40" s="74"/>
      <c r="B40" s="74"/>
      <c r="C40" s="74"/>
      <c r="D40" s="74"/>
      <c r="E40" s="74"/>
      <c r="F40" s="74"/>
      <c r="G40" s="74"/>
      <c r="H40" s="74"/>
      <c r="I40" s="74"/>
      <c r="J40" s="74"/>
      <c r="K40" s="74"/>
      <c r="L40" s="74"/>
      <c r="M40" s="74"/>
      <c r="N40" s="74"/>
      <c r="O40" s="74"/>
      <c r="P40" s="74"/>
      <c r="Q40" s="334"/>
      <c r="R40" s="335"/>
      <c r="S40" s="335"/>
      <c r="T40" s="91"/>
      <c r="U40" s="91"/>
      <c r="V40" s="91"/>
      <c r="W40" s="91"/>
      <c r="X40" s="91"/>
      <c r="Y40" s="91"/>
      <c r="Z40" s="91"/>
      <c r="AA40" s="91"/>
      <c r="AB40" s="91"/>
      <c r="AC40" s="91"/>
      <c r="AD40" s="91"/>
      <c r="AE40" s="91"/>
      <c r="AF40" s="91"/>
      <c r="AG40" s="91"/>
    </row>
    <row r="41" spans="1:33" s="83" customFormat="1" ht="13.5">
      <c r="A41" s="74"/>
      <c r="B41" s="74"/>
      <c r="C41" s="74"/>
      <c r="D41" s="74"/>
      <c r="E41" s="74"/>
      <c r="F41" s="74"/>
      <c r="G41" s="74"/>
      <c r="H41" s="74"/>
      <c r="I41" s="74"/>
      <c r="J41" s="74"/>
      <c r="K41" s="74"/>
      <c r="L41" s="74"/>
      <c r="M41" s="74"/>
      <c r="N41" s="74"/>
      <c r="O41" s="74"/>
      <c r="P41" s="74"/>
      <c r="Q41" s="74"/>
      <c r="R41" s="85"/>
      <c r="S41" s="85"/>
      <c r="T41" s="85"/>
      <c r="U41" s="85"/>
      <c r="V41" s="85"/>
      <c r="W41" s="85"/>
      <c r="X41" s="85"/>
      <c r="Y41" s="85"/>
      <c r="Z41" s="85"/>
      <c r="AA41" s="85"/>
      <c r="AB41" s="85"/>
      <c r="AC41" s="85"/>
      <c r="AD41" s="85"/>
      <c r="AE41" s="85"/>
      <c r="AF41" s="85"/>
      <c r="AG41" s="85"/>
    </row>
    <row r="42" spans="1:33" s="83" customFormat="1" ht="13.5">
      <c r="A42" s="74"/>
      <c r="B42" s="74"/>
      <c r="C42" s="74"/>
      <c r="D42" s="74"/>
      <c r="E42" s="74"/>
      <c r="F42" s="74"/>
      <c r="G42" s="74"/>
      <c r="H42" s="74"/>
      <c r="I42" s="74"/>
      <c r="J42" s="74"/>
      <c r="K42" s="74"/>
      <c r="L42" s="74"/>
      <c r="M42" s="74"/>
      <c r="N42" s="74"/>
      <c r="O42" s="74"/>
      <c r="P42" s="74"/>
      <c r="Q42" s="92"/>
      <c r="R42" s="93"/>
      <c r="S42" s="93"/>
      <c r="T42" s="93"/>
      <c r="U42" s="93"/>
      <c r="V42" s="93"/>
      <c r="W42" s="93"/>
      <c r="X42" s="93"/>
      <c r="Y42" s="93"/>
      <c r="Z42" s="93"/>
      <c r="AA42" s="93"/>
      <c r="AB42" s="93"/>
      <c r="AC42" s="93"/>
      <c r="AD42" s="93"/>
      <c r="AE42" s="93"/>
      <c r="AF42" s="93"/>
      <c r="AG42" s="93"/>
    </row>
    <row r="43" spans="1:33" s="83" customFormat="1" ht="13.5">
      <c r="A43" s="74"/>
      <c r="B43" s="74"/>
      <c r="C43" s="74"/>
      <c r="D43" s="74"/>
      <c r="E43" s="74"/>
      <c r="F43" s="74"/>
      <c r="G43" s="74"/>
      <c r="H43" s="74"/>
      <c r="I43" s="74"/>
      <c r="J43" s="74"/>
      <c r="K43" s="74"/>
      <c r="L43" s="74"/>
      <c r="M43" s="74"/>
      <c r="N43" s="74"/>
      <c r="O43" s="74"/>
      <c r="P43" s="74"/>
      <c r="Q43" s="92"/>
      <c r="R43" s="93"/>
      <c r="S43" s="93"/>
      <c r="T43" s="93"/>
      <c r="U43" s="93"/>
      <c r="V43" s="93"/>
      <c r="W43" s="93"/>
      <c r="X43" s="93"/>
      <c r="Y43" s="93"/>
      <c r="Z43" s="93"/>
      <c r="AA43" s="93"/>
      <c r="AB43" s="93"/>
      <c r="AC43" s="93"/>
      <c r="AD43" s="93"/>
      <c r="AE43" s="93"/>
      <c r="AF43" s="93"/>
      <c r="AG43" s="93"/>
    </row>
    <row r="44" spans="1:33" s="83" customFormat="1" ht="13.5">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row>
    <row r="45" spans="1:33" s="83" customFormat="1" ht="13.5">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row>
    <row r="46" spans="1:33" s="83" customFormat="1" ht="13.5">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row>
    <row r="47" spans="1:33" s="83" customFormat="1" ht="13.5">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row>
    <row r="48" spans="1:33" s="83" customFormat="1" ht="13.5">
      <c r="A48" s="74"/>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row>
    <row r="49" spans="1:33" s="83" customFormat="1" ht="13.5">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row>
    <row r="50" spans="1:33" s="83" customFormat="1" ht="13.5">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row>
    <row r="51" spans="1:33" s="83" customFormat="1" ht="13.5">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row>
    <row r="52" spans="1:33" s="83" customFormat="1" ht="13.5">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row>
    <row r="53" spans="1:33" s="83" customFormat="1" ht="13.5">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row>
    <row r="54" spans="1:33" s="83" customFormat="1" ht="13.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row>
    <row r="55" spans="1:33" s="83" customFormat="1" ht="13.5">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row>
    <row r="56" spans="1:33" s="83" customFormat="1" ht="13.5">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row>
    <row r="57" spans="1:33" s="83" customFormat="1" ht="13.5">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row>
    <row r="58" spans="1:33" s="83" customFormat="1" ht="13.5">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row>
    <row r="59" spans="1:33" s="83" customFormat="1" ht="13.5">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row>
    <row r="60" spans="1:33" s="83" customFormat="1" ht="13.5">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row>
    <row r="61" spans="1:33" s="83" customFormat="1" ht="13.5">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row>
  </sheetData>
  <mergeCells count="10">
    <mergeCell ref="O22:Q22"/>
    <mergeCell ref="A1:J1"/>
    <mergeCell ref="M1:X1"/>
    <mergeCell ref="Q40:S40"/>
    <mergeCell ref="A3:F3"/>
    <mergeCell ref="A4:F4"/>
    <mergeCell ref="A5:E5"/>
    <mergeCell ref="P19:Q19"/>
    <mergeCell ref="J15:Q16"/>
    <mergeCell ref="P20:Q20"/>
  </mergeCells>
  <printOptions/>
  <pageMargins left="0.75" right="0.75" top="1" bottom="1" header="0.512" footer="0.512"/>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M30"/>
  <sheetViews>
    <sheetView workbookViewId="0" topLeftCell="A1">
      <selection activeCell="L10" sqref="L10"/>
    </sheetView>
  </sheetViews>
  <sheetFormatPr defaultColWidth="8.796875" defaultRowHeight="15"/>
  <cols>
    <col min="2" max="2" width="5.5" style="0" customWidth="1"/>
    <col min="3" max="6" width="10" style="0" bestFit="1" customWidth="1"/>
    <col min="9" max="9" width="9.09765625" style="0" bestFit="1" customWidth="1"/>
    <col min="10" max="15" width="10.59765625" style="0" customWidth="1"/>
  </cols>
  <sheetData>
    <row r="1" spans="1:4" ht="14.25">
      <c r="A1" s="280" t="s">
        <v>4</v>
      </c>
      <c r="B1" s="31" t="s">
        <v>38</v>
      </c>
      <c r="C1" s="31"/>
      <c r="D1" s="31"/>
    </row>
    <row r="2" spans="1:4" ht="14.25">
      <c r="A2" s="280" t="s">
        <v>5</v>
      </c>
      <c r="B2" s="31" t="s">
        <v>198</v>
      </c>
      <c r="C2" s="31"/>
      <c r="D2" s="31"/>
    </row>
    <row r="3" spans="1:4" ht="14.25">
      <c r="A3" s="280" t="s">
        <v>6</v>
      </c>
      <c r="B3" s="31" t="s">
        <v>199</v>
      </c>
      <c r="C3" s="31"/>
      <c r="D3" s="31"/>
    </row>
    <row r="5" spans="1:6" ht="15" customHeight="1">
      <c r="A5" s="341" t="s">
        <v>200</v>
      </c>
      <c r="B5" s="341"/>
      <c r="C5" s="341"/>
      <c r="D5" s="341"/>
      <c r="E5" s="341"/>
      <c r="F5" s="341"/>
    </row>
    <row r="6" spans="1:6" ht="18" customHeight="1">
      <c r="A6" s="342" t="s">
        <v>141</v>
      </c>
      <c r="B6" s="343"/>
      <c r="C6" s="283">
        <v>5</v>
      </c>
      <c r="D6" s="283">
        <v>10</v>
      </c>
      <c r="E6" s="283">
        <v>15</v>
      </c>
      <c r="F6" s="284">
        <v>20</v>
      </c>
    </row>
    <row r="7" spans="1:12" ht="18" customHeight="1">
      <c r="A7" s="347" t="s">
        <v>201</v>
      </c>
      <c r="B7" s="348"/>
      <c r="C7" s="282">
        <f>C6*0.5611</f>
        <v>2.8055000000000003</v>
      </c>
      <c r="D7" s="282">
        <f>D6*0.5611</f>
        <v>5.611000000000001</v>
      </c>
      <c r="E7" s="282">
        <f>E6*0.5611</f>
        <v>8.416500000000001</v>
      </c>
      <c r="F7" s="287">
        <f>F6*0.5611</f>
        <v>11.222000000000001</v>
      </c>
      <c r="J7" s="281"/>
      <c r="K7" s="281"/>
      <c r="L7" s="281"/>
    </row>
    <row r="8" spans="1:12" ht="18" customHeight="1">
      <c r="A8" s="344" t="s">
        <v>142</v>
      </c>
      <c r="B8" s="286">
        <v>1</v>
      </c>
      <c r="C8" s="96">
        <v>0.4382</v>
      </c>
      <c r="D8" s="97">
        <v>0.4406</v>
      </c>
      <c r="E8" s="97">
        <v>0.4455</v>
      </c>
      <c r="F8" s="98">
        <v>0.4525</v>
      </c>
      <c r="H8" s="340" t="s">
        <v>142</v>
      </c>
      <c r="I8" s="282">
        <v>1</v>
      </c>
      <c r="J8" s="281"/>
      <c r="K8" s="281"/>
      <c r="L8" s="281"/>
    </row>
    <row r="9" spans="1:13" ht="18" customHeight="1">
      <c r="A9" s="345"/>
      <c r="B9" s="95">
        <v>3</v>
      </c>
      <c r="C9" s="100">
        <v>0.4438</v>
      </c>
      <c r="D9" s="101">
        <v>0.4444</v>
      </c>
      <c r="E9" s="101">
        <v>0.4496</v>
      </c>
      <c r="F9" s="102">
        <v>0.456</v>
      </c>
      <c r="H9" s="340"/>
      <c r="I9" s="282">
        <v>3</v>
      </c>
      <c r="J9" s="281"/>
      <c r="K9" s="281"/>
      <c r="L9" s="281"/>
      <c r="M9" s="281"/>
    </row>
    <row r="10" spans="1:13" ht="18" customHeight="1">
      <c r="A10" s="345"/>
      <c r="B10" s="95">
        <v>5</v>
      </c>
      <c r="C10" s="100">
        <v>0.4485</v>
      </c>
      <c r="D10" s="101">
        <v>0.4481</v>
      </c>
      <c r="E10" s="101">
        <v>0.4523</v>
      </c>
      <c r="F10" s="102">
        <v>0.4583</v>
      </c>
      <c r="H10" s="340"/>
      <c r="I10" s="282">
        <v>5</v>
      </c>
      <c r="J10" s="281"/>
      <c r="K10" s="281"/>
      <c r="L10" s="281"/>
      <c r="M10" s="281"/>
    </row>
    <row r="11" spans="1:13" ht="18" customHeight="1">
      <c r="A11" s="345"/>
      <c r="B11" s="95">
        <v>10</v>
      </c>
      <c r="C11" s="100">
        <v>0.4607</v>
      </c>
      <c r="D11" s="101">
        <v>0.459</v>
      </c>
      <c r="E11" s="101">
        <v>0.4621</v>
      </c>
      <c r="F11" s="102">
        <v>0.4671</v>
      </c>
      <c r="H11" s="340"/>
      <c r="I11" s="282">
        <v>10</v>
      </c>
      <c r="J11" s="281"/>
      <c r="K11" s="281"/>
      <c r="L11" s="281"/>
      <c r="M11" s="281"/>
    </row>
    <row r="12" spans="1:13" ht="18" customHeight="1">
      <c r="A12" s="346"/>
      <c r="B12" s="285">
        <v>15</v>
      </c>
      <c r="C12" s="103">
        <f>C11+(C11-C10)</f>
        <v>0.4729</v>
      </c>
      <c r="D12" s="104">
        <f>D11+(D11-D10)</f>
        <v>0.46990000000000004</v>
      </c>
      <c r="E12" s="104">
        <f>E11+(E11-E10)</f>
        <v>0.47190000000000004</v>
      </c>
      <c r="F12" s="105">
        <f>F11+(F11-F10)</f>
        <v>0.47590000000000005</v>
      </c>
      <c r="H12" s="340"/>
      <c r="I12" s="282">
        <v>15</v>
      </c>
      <c r="M12" s="281"/>
    </row>
    <row r="13" ht="18" customHeight="1"/>
    <row r="14" spans="1:8" ht="18" customHeight="1">
      <c r="A14" s="341" t="s">
        <v>202</v>
      </c>
      <c r="B14" s="341"/>
      <c r="C14" s="341"/>
      <c r="D14" s="341"/>
      <c r="E14" s="341"/>
      <c r="F14" s="341"/>
      <c r="H14" t="s">
        <v>57</v>
      </c>
    </row>
    <row r="15" spans="1:8" ht="18" customHeight="1">
      <c r="A15" s="342" t="s">
        <v>141</v>
      </c>
      <c r="B15" s="343"/>
      <c r="C15" s="283">
        <v>5</v>
      </c>
      <c r="D15" s="283">
        <v>10</v>
      </c>
      <c r="E15" s="283">
        <v>15</v>
      </c>
      <c r="F15" s="284">
        <v>20</v>
      </c>
      <c r="H15" t="s">
        <v>58</v>
      </c>
    </row>
    <row r="16" spans="1:8" ht="18" customHeight="1">
      <c r="A16" s="347" t="s">
        <v>201</v>
      </c>
      <c r="B16" s="348"/>
      <c r="C16" s="95">
        <f>C15*0.5611</f>
        <v>2.8055000000000003</v>
      </c>
      <c r="D16" s="95">
        <f>D15*0.5611</f>
        <v>5.611000000000001</v>
      </c>
      <c r="E16" s="95">
        <f>E15*0.5611</f>
        <v>8.416500000000001</v>
      </c>
      <c r="F16" s="99">
        <f>F15*0.5611</f>
        <v>11.222000000000001</v>
      </c>
      <c r="H16" t="s">
        <v>59</v>
      </c>
    </row>
    <row r="17" spans="1:6" ht="18" customHeight="1">
      <c r="A17" s="344" t="s">
        <v>142</v>
      </c>
      <c r="B17" s="286">
        <v>1</v>
      </c>
      <c r="C17" s="96"/>
      <c r="D17" s="97"/>
      <c r="E17" s="97"/>
      <c r="F17" s="98"/>
    </row>
    <row r="18" spans="1:6" ht="18" customHeight="1">
      <c r="A18" s="345"/>
      <c r="B18" s="95">
        <v>3</v>
      </c>
      <c r="C18" s="100"/>
      <c r="D18" s="101"/>
      <c r="E18" s="101"/>
      <c r="F18" s="102"/>
    </row>
    <row r="19" spans="1:6" ht="18" customHeight="1">
      <c r="A19" s="345"/>
      <c r="B19" s="95">
        <v>5</v>
      </c>
      <c r="C19" s="100"/>
      <c r="D19" s="101"/>
      <c r="E19" s="101"/>
      <c r="F19" s="102"/>
    </row>
    <row r="20" spans="1:6" ht="18" customHeight="1">
      <c r="A20" s="345"/>
      <c r="B20" s="95">
        <v>10</v>
      </c>
      <c r="C20" s="100"/>
      <c r="D20" s="101"/>
      <c r="E20" s="101"/>
      <c r="F20" s="102"/>
    </row>
    <row r="21" spans="1:6" ht="18" customHeight="1">
      <c r="A21" s="346"/>
      <c r="B21" s="285">
        <v>15</v>
      </c>
      <c r="C21" s="103"/>
      <c r="D21" s="104"/>
      <c r="E21" s="104"/>
      <c r="F21" s="105"/>
    </row>
    <row r="22" ht="18" customHeight="1"/>
    <row r="23" spans="1:6" ht="18" customHeight="1">
      <c r="A23" s="341" t="s">
        <v>202</v>
      </c>
      <c r="B23" s="341"/>
      <c r="C23" s="341"/>
      <c r="D23" s="341"/>
      <c r="E23" s="341"/>
      <c r="F23" s="341"/>
    </row>
    <row r="24" spans="1:6" ht="18" customHeight="1">
      <c r="A24" s="342" t="s">
        <v>141</v>
      </c>
      <c r="B24" s="343"/>
      <c r="C24" s="283">
        <v>5</v>
      </c>
      <c r="D24" s="283">
        <v>10</v>
      </c>
      <c r="E24" s="283">
        <v>15</v>
      </c>
      <c r="F24" s="284">
        <v>20</v>
      </c>
    </row>
    <row r="25" spans="1:6" ht="18" customHeight="1">
      <c r="A25" s="347" t="s">
        <v>201</v>
      </c>
      <c r="B25" s="348"/>
      <c r="C25" s="95">
        <f>C24*0.5611</f>
        <v>2.8055000000000003</v>
      </c>
      <c r="D25" s="95">
        <f>D24*0.5611</f>
        <v>5.611000000000001</v>
      </c>
      <c r="E25" s="95">
        <f>E24*0.5611</f>
        <v>8.416500000000001</v>
      </c>
      <c r="F25" s="99">
        <f>F24*0.5611</f>
        <v>11.222000000000001</v>
      </c>
    </row>
    <row r="26" spans="1:6" ht="18" customHeight="1">
      <c r="A26" s="344" t="s">
        <v>142</v>
      </c>
      <c r="B26" s="286">
        <v>1</v>
      </c>
      <c r="C26" s="96">
        <f aca="true" t="shared" si="0" ref="C26:F28">(C8-C17)/C8*100</f>
        <v>100</v>
      </c>
      <c r="D26" s="97">
        <f t="shared" si="0"/>
        <v>100</v>
      </c>
      <c r="E26" s="97">
        <f t="shared" si="0"/>
        <v>100</v>
      </c>
      <c r="F26" s="98">
        <f t="shared" si="0"/>
        <v>100</v>
      </c>
    </row>
    <row r="27" spans="1:6" ht="18" customHeight="1">
      <c r="A27" s="345"/>
      <c r="B27" s="95">
        <v>3</v>
      </c>
      <c r="C27" s="100">
        <f t="shared" si="0"/>
        <v>100</v>
      </c>
      <c r="D27" s="101">
        <f t="shared" si="0"/>
        <v>100</v>
      </c>
      <c r="E27" s="101">
        <f t="shared" si="0"/>
        <v>100</v>
      </c>
      <c r="F27" s="102">
        <f t="shared" si="0"/>
        <v>100</v>
      </c>
    </row>
    <row r="28" spans="1:6" ht="18" customHeight="1">
      <c r="A28" s="345"/>
      <c r="B28" s="95">
        <v>5</v>
      </c>
      <c r="C28" s="100">
        <f t="shared" si="0"/>
        <v>100</v>
      </c>
      <c r="D28" s="101">
        <f t="shared" si="0"/>
        <v>100</v>
      </c>
      <c r="E28" s="101">
        <f t="shared" si="0"/>
        <v>100</v>
      </c>
      <c r="F28" s="102">
        <f t="shared" si="0"/>
        <v>100</v>
      </c>
    </row>
    <row r="29" spans="1:6" ht="18" customHeight="1">
      <c r="A29" s="345"/>
      <c r="B29" s="95">
        <v>10</v>
      </c>
      <c r="C29" s="100">
        <f aca="true" t="shared" si="1" ref="C29:F30">(C11-C20)/C11*100</f>
        <v>100</v>
      </c>
      <c r="D29" s="101">
        <f t="shared" si="1"/>
        <v>100</v>
      </c>
      <c r="E29" s="101">
        <f t="shared" si="1"/>
        <v>100</v>
      </c>
      <c r="F29" s="102">
        <f t="shared" si="1"/>
        <v>100</v>
      </c>
    </row>
    <row r="30" spans="1:6" ht="18" customHeight="1">
      <c r="A30" s="346"/>
      <c r="B30" s="285">
        <v>15</v>
      </c>
      <c r="C30" s="103">
        <f t="shared" si="1"/>
        <v>100</v>
      </c>
      <c r="D30" s="104">
        <f t="shared" si="1"/>
        <v>100</v>
      </c>
      <c r="E30" s="104">
        <f t="shared" si="1"/>
        <v>100</v>
      </c>
      <c r="F30" s="105">
        <f t="shared" si="1"/>
        <v>100</v>
      </c>
    </row>
    <row r="31" ht="18" customHeight="1"/>
    <row r="32" ht="18" customHeight="1"/>
    <row r="33" ht="18" customHeight="1"/>
    <row r="34" ht="18" customHeight="1"/>
  </sheetData>
  <mergeCells count="13">
    <mergeCell ref="A5:F5"/>
    <mergeCell ref="A25:B25"/>
    <mergeCell ref="A26:A30"/>
    <mergeCell ref="A6:B6"/>
    <mergeCell ref="A7:B7"/>
    <mergeCell ref="A15:B15"/>
    <mergeCell ref="A16:B16"/>
    <mergeCell ref="A8:A12"/>
    <mergeCell ref="A14:F14"/>
    <mergeCell ref="H8:H12"/>
    <mergeCell ref="A23:F23"/>
    <mergeCell ref="A24:B24"/>
    <mergeCell ref="A17:A21"/>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H37"/>
  <sheetViews>
    <sheetView workbookViewId="0" topLeftCell="A1">
      <selection activeCell="A9" sqref="A9"/>
    </sheetView>
  </sheetViews>
  <sheetFormatPr defaultColWidth="8.796875" defaultRowHeight="15"/>
  <cols>
    <col min="1" max="1" width="34.5" style="106" customWidth="1"/>
    <col min="2" max="2" width="13" style="106" customWidth="1"/>
    <col min="3" max="3" width="33.09765625" style="106" customWidth="1"/>
    <col min="4" max="8" width="13" style="106" customWidth="1"/>
    <col min="9" max="9" width="11" style="106" customWidth="1"/>
    <col min="10" max="13" width="9.5" style="106" customWidth="1"/>
    <col min="14" max="15" width="13" style="106" customWidth="1"/>
    <col min="16" max="20" width="9.5" style="106" customWidth="1"/>
    <col min="21" max="16384" width="13" style="106" customWidth="1"/>
  </cols>
  <sheetData>
    <row r="1" spans="1:8" ht="54" customHeight="1" thickBot="1">
      <c r="A1" s="353" t="s">
        <v>139</v>
      </c>
      <c r="B1" s="353"/>
      <c r="C1" s="353"/>
      <c r="D1" s="353"/>
      <c r="E1" s="353"/>
      <c r="F1" s="353"/>
      <c r="G1" s="353"/>
      <c r="H1" s="353"/>
    </row>
    <row r="2" spans="3:6" ht="14.25">
      <c r="C2" s="107" t="s">
        <v>61</v>
      </c>
      <c r="D2" s="108"/>
      <c r="F2" s="109" t="s">
        <v>62</v>
      </c>
    </row>
    <row r="3" spans="3:5" ht="18" customHeight="1">
      <c r="C3" s="110" t="s">
        <v>63</v>
      </c>
      <c r="D3" s="111">
        <v>4</v>
      </c>
      <c r="E3" s="112" t="s">
        <v>64</v>
      </c>
    </row>
    <row r="4" spans="3:5" ht="18" customHeight="1">
      <c r="C4" s="110" t="s">
        <v>65</v>
      </c>
      <c r="D4" s="111">
        <v>40</v>
      </c>
      <c r="E4" s="112" t="s">
        <v>64</v>
      </c>
    </row>
    <row r="5" spans="3:5" ht="18" customHeight="1">
      <c r="C5" s="110" t="s">
        <v>66</v>
      </c>
      <c r="D5" s="113">
        <v>1.7</v>
      </c>
      <c r="E5" s="112"/>
    </row>
    <row r="6" spans="3:5" ht="18" customHeight="1">
      <c r="C6" s="110" t="s">
        <v>67</v>
      </c>
      <c r="D6" s="114">
        <f>((1+D5)*D3*D4)/(D5*D3+D4)</f>
        <v>9.230769230769232</v>
      </c>
      <c r="E6" s="112"/>
    </row>
    <row r="7" spans="3:5" ht="18" customHeight="1">
      <c r="C7" s="115" t="s">
        <v>204</v>
      </c>
      <c r="D7" s="114">
        <f>2*D3*D4/(D3+D4)/(4*LN(SQRT(2)+1))*(D4+D3)/D4/D3*(D3*LN((SQRT(D3^2+D4^2)+D4)/D3)+D4*LN((SQRT(D3^2+D4^2)+D3)/D4))</f>
        <v>9.068943744513252</v>
      </c>
      <c r="E7" s="112" t="s">
        <v>64</v>
      </c>
    </row>
    <row r="8" spans="3:5" ht="18" customHeight="1">
      <c r="C8" s="115" t="s">
        <v>205</v>
      </c>
      <c r="D8" s="114">
        <f>D7*0.5611</f>
        <v>5.088584335046386</v>
      </c>
      <c r="E8" s="112" t="s">
        <v>68</v>
      </c>
    </row>
    <row r="9" spans="3:5" ht="18" customHeight="1">
      <c r="C9" s="110" t="s">
        <v>69</v>
      </c>
      <c r="D9" s="116"/>
      <c r="E9" s="112"/>
    </row>
    <row r="10" spans="3:5" ht="18" customHeight="1">
      <c r="C10" s="110" t="s">
        <v>70</v>
      </c>
      <c r="D10" s="117"/>
      <c r="E10" s="112"/>
    </row>
    <row r="11" spans="3:5" ht="18" customHeight="1">
      <c r="C11" s="110" t="s">
        <v>71</v>
      </c>
      <c r="D11" s="118">
        <v>1</v>
      </c>
      <c r="E11" s="112" t="s">
        <v>72</v>
      </c>
    </row>
    <row r="12" spans="3:6" ht="18" customHeight="1">
      <c r="C12" s="119" t="s">
        <v>73</v>
      </c>
      <c r="D12" s="120">
        <v>10</v>
      </c>
      <c r="E12" s="112" t="s">
        <v>74</v>
      </c>
      <c r="F12" s="109" t="s">
        <v>75</v>
      </c>
    </row>
    <row r="13" spans="3:5" ht="18" customHeight="1">
      <c r="C13" s="119" t="s">
        <v>76</v>
      </c>
      <c r="D13" s="111">
        <v>100</v>
      </c>
      <c r="E13" s="112" t="s">
        <v>77</v>
      </c>
    </row>
    <row r="14" spans="3:5" ht="18" customHeight="1">
      <c r="C14" s="119" t="s">
        <v>78</v>
      </c>
      <c r="D14" s="116"/>
      <c r="E14" s="112"/>
    </row>
    <row r="15" spans="3:5" ht="18" customHeight="1">
      <c r="C15" s="119" t="s">
        <v>79</v>
      </c>
      <c r="D15" s="121">
        <v>1</v>
      </c>
      <c r="E15" s="112"/>
    </row>
    <row r="16" spans="3:5" ht="18" customHeight="1">
      <c r="C16" s="119" t="s">
        <v>80</v>
      </c>
      <c r="D16" s="121">
        <v>1</v>
      </c>
      <c r="E16" s="112"/>
    </row>
    <row r="17" spans="3:5" ht="18" customHeight="1">
      <c r="C17" s="119" t="s">
        <v>81</v>
      </c>
      <c r="D17" s="121">
        <v>1</v>
      </c>
      <c r="E17" s="112"/>
    </row>
    <row r="18" spans="3:5" ht="18" customHeight="1">
      <c r="C18" s="119" t="s">
        <v>82</v>
      </c>
      <c r="D18" s="122" t="e">
        <f>D13/(D11*D14*D9*D10*D15*D16*D17)</f>
        <v>#DIV/0!</v>
      </c>
      <c r="E18" s="112"/>
    </row>
    <row r="19" spans="3:5" ht="18" customHeight="1" thickBot="1">
      <c r="C19" s="123" t="s">
        <v>83</v>
      </c>
      <c r="D19" s="124" t="e">
        <f>ROUND(D18,0)</f>
        <v>#DIV/0!</v>
      </c>
      <c r="E19" s="112"/>
    </row>
    <row r="21" spans="2:6" ht="14.25">
      <c r="B21" s="125" t="s">
        <v>84</v>
      </c>
      <c r="C21" s="126" t="s">
        <v>85</v>
      </c>
      <c r="D21" s="127"/>
      <c r="E21" s="125"/>
      <c r="F21" s="128"/>
    </row>
    <row r="22" spans="2:5" ht="14.25">
      <c r="B22" s="125"/>
      <c r="C22" s="126" t="s">
        <v>86</v>
      </c>
      <c r="D22" s="127">
        <v>99.86</v>
      </c>
      <c r="E22" s="125" t="s">
        <v>87</v>
      </c>
    </row>
    <row r="23" spans="2:5" ht="14.25">
      <c r="B23" s="125"/>
      <c r="C23" s="126" t="s">
        <v>88</v>
      </c>
      <c r="D23" s="129">
        <f>D22/D13-1</f>
        <v>-0.0013999999999999568</v>
      </c>
      <c r="E23" s="125"/>
    </row>
    <row r="24" spans="2:5" ht="14.25">
      <c r="B24" s="130" t="s">
        <v>89</v>
      </c>
      <c r="C24" s="131" t="s">
        <v>90</v>
      </c>
      <c r="D24" s="132" t="e">
        <f>D19*D22/D21</f>
        <v>#DIV/0!</v>
      </c>
      <c r="E24" s="130" t="s">
        <v>77</v>
      </c>
    </row>
    <row r="25" spans="2:5" ht="14.25">
      <c r="B25" s="130"/>
      <c r="C25" s="131" t="s">
        <v>60</v>
      </c>
      <c r="D25" s="133" t="e">
        <f>D19/D21-1</f>
        <v>#DIV/0!</v>
      </c>
      <c r="E25" s="130"/>
    </row>
    <row r="26" spans="2:5" ht="14.25">
      <c r="B26" s="130"/>
      <c r="C26" s="131" t="s">
        <v>88</v>
      </c>
      <c r="D26" s="133" t="e">
        <f>D24/D13-1</f>
        <v>#DIV/0!</v>
      </c>
      <c r="E26" s="130"/>
    </row>
    <row r="28" spans="3:4" ht="13.5">
      <c r="C28" s="349" t="s">
        <v>91</v>
      </c>
      <c r="D28" s="349"/>
    </row>
    <row r="29" spans="3:4" ht="13.5">
      <c r="C29" s="134" t="s">
        <v>85</v>
      </c>
      <c r="D29" s="135"/>
    </row>
    <row r="30" spans="3:4" ht="13.5">
      <c r="C30" s="350" t="s">
        <v>92</v>
      </c>
      <c r="D30" s="351"/>
    </row>
    <row r="31" spans="3:4" ht="13.5">
      <c r="C31" s="350"/>
      <c r="D31" s="352"/>
    </row>
    <row r="32" spans="3:4" ht="13.5">
      <c r="C32" s="134" t="s">
        <v>93</v>
      </c>
      <c r="D32" s="135"/>
    </row>
    <row r="33" spans="3:4" ht="13.5">
      <c r="C33" s="136" t="s">
        <v>94</v>
      </c>
      <c r="D33" s="135"/>
    </row>
    <row r="34" spans="3:4" ht="13.5">
      <c r="C34" s="136" t="s">
        <v>95</v>
      </c>
      <c r="D34" s="135"/>
    </row>
    <row r="35" spans="3:5" ht="13.5">
      <c r="C35" s="136" t="s">
        <v>96</v>
      </c>
      <c r="D35" s="135"/>
      <c r="E35" s="106" t="s">
        <v>97</v>
      </c>
    </row>
    <row r="36" spans="3:5" ht="13.5">
      <c r="C36" s="136" t="s">
        <v>98</v>
      </c>
      <c r="D36" s="135"/>
      <c r="E36" s="106" t="s">
        <v>97</v>
      </c>
    </row>
    <row r="37" spans="3:5" ht="13.5">
      <c r="C37" s="136" t="s">
        <v>99</v>
      </c>
      <c r="D37" s="135"/>
      <c r="E37" s="106" t="s">
        <v>97</v>
      </c>
    </row>
  </sheetData>
  <mergeCells count="4">
    <mergeCell ref="C28:D28"/>
    <mergeCell ref="C30:C31"/>
    <mergeCell ref="D30:D31"/>
    <mergeCell ref="A1:H1"/>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K92"/>
  <sheetViews>
    <sheetView zoomScale="75" zoomScaleNormal="75" workbookViewId="0" topLeftCell="A6">
      <selection activeCell="P17" sqref="P17"/>
    </sheetView>
  </sheetViews>
  <sheetFormatPr defaultColWidth="8.796875" defaultRowHeight="15"/>
  <cols>
    <col min="1" max="1" width="11.59765625" style="137" customWidth="1"/>
    <col min="2" max="3" width="10.59765625" style="137" customWidth="1"/>
    <col min="4" max="4" width="10.59765625" style="151" customWidth="1"/>
    <col min="5" max="12" width="10.59765625" style="137" customWidth="1"/>
    <col min="13" max="13" width="10.59765625" style="106" customWidth="1"/>
    <col min="14" max="17" width="8.59765625" style="106" customWidth="1"/>
    <col min="18" max="21" width="9.5" style="106" customWidth="1"/>
    <col min="22" max="16384" width="13" style="106" customWidth="1"/>
  </cols>
  <sheetData>
    <row r="1" spans="1:11" ht="41.25" customHeight="1">
      <c r="A1" s="354" t="s">
        <v>138</v>
      </c>
      <c r="B1" s="354"/>
      <c r="C1" s="354"/>
      <c r="D1" s="354"/>
      <c r="E1" s="354"/>
      <c r="F1" s="354"/>
      <c r="G1" s="354"/>
      <c r="H1" s="354"/>
      <c r="I1" s="354"/>
      <c r="J1" s="354"/>
      <c r="K1" s="354"/>
    </row>
    <row r="2" spans="1:11" ht="17.25" customHeight="1">
      <c r="A2" s="138"/>
      <c r="C2" s="139"/>
      <c r="D2" s="140" t="s">
        <v>140</v>
      </c>
      <c r="E2" s="140"/>
      <c r="F2" s="140"/>
      <c r="G2" s="140"/>
      <c r="I2" s="141"/>
      <c r="J2" s="142"/>
      <c r="K2" s="142"/>
    </row>
    <row r="3" spans="2:10" ht="18" customHeight="1">
      <c r="B3" s="143" t="s">
        <v>61</v>
      </c>
      <c r="C3" s="144" t="s">
        <v>143</v>
      </c>
      <c r="D3" s="145"/>
      <c r="E3" s="146"/>
      <c r="H3" s="147"/>
      <c r="I3" s="148"/>
      <c r="J3" s="148"/>
    </row>
    <row r="4" spans="2:10" ht="18" customHeight="1">
      <c r="B4" s="149" t="s">
        <v>144</v>
      </c>
      <c r="C4" s="150">
        <v>10</v>
      </c>
      <c r="E4" s="152" t="s">
        <v>145</v>
      </c>
      <c r="F4" s="153">
        <f>C4+C5</f>
        <v>20</v>
      </c>
      <c r="H4" s="371" t="s">
        <v>146</v>
      </c>
      <c r="I4" s="371"/>
      <c r="J4" s="154">
        <v>1.5</v>
      </c>
    </row>
    <row r="5" spans="2:6" ht="18" customHeight="1">
      <c r="B5" s="149" t="s">
        <v>147</v>
      </c>
      <c r="C5" s="150">
        <v>10</v>
      </c>
      <c r="E5" s="152" t="s">
        <v>148</v>
      </c>
      <c r="F5" s="153">
        <f>C6+C7</f>
        <v>10</v>
      </c>
    </row>
    <row r="6" spans="2:3" ht="18" customHeight="1">
      <c r="B6" s="149" t="s">
        <v>149</v>
      </c>
      <c r="C6" s="150">
        <v>0</v>
      </c>
    </row>
    <row r="7" spans="2:5" ht="18" customHeight="1">
      <c r="B7" s="149" t="s">
        <v>150</v>
      </c>
      <c r="C7" s="150">
        <v>10</v>
      </c>
      <c r="D7" s="145"/>
      <c r="E7" s="146"/>
    </row>
    <row r="8" ht="18" customHeight="1">
      <c r="E8" s="146"/>
    </row>
    <row r="9" spans="2:5" ht="18" customHeight="1">
      <c r="B9" s="146" t="s">
        <v>100</v>
      </c>
      <c r="C9" s="146"/>
      <c r="D9" s="145"/>
      <c r="E9" s="146"/>
    </row>
    <row r="10" spans="2:8" ht="18" customHeight="1">
      <c r="B10" s="155" t="s">
        <v>151</v>
      </c>
      <c r="C10" s="150">
        <v>0</v>
      </c>
      <c r="D10" s="156" t="s">
        <v>101</v>
      </c>
      <c r="E10" s="157">
        <f>SQRT(C10^2+C11^2)</f>
        <v>5</v>
      </c>
      <c r="H10" s="158"/>
    </row>
    <row r="11" spans="2:5" ht="18" customHeight="1">
      <c r="B11" s="155" t="s">
        <v>152</v>
      </c>
      <c r="C11" s="150">
        <v>-5</v>
      </c>
      <c r="D11" s="159" t="s">
        <v>102</v>
      </c>
      <c r="E11" s="160">
        <f>(100/SQRT(100^2+E10^2))^2</f>
        <v>0.997506234413965</v>
      </c>
    </row>
    <row r="12" spans="4:7" ht="18" customHeight="1">
      <c r="D12" s="159" t="s">
        <v>203</v>
      </c>
      <c r="E12" s="160"/>
      <c r="F12" s="161"/>
      <c r="G12" s="151"/>
    </row>
    <row r="13" ht="18" customHeight="1"/>
    <row r="14" spans="2:9" ht="18" customHeight="1">
      <c r="B14" s="162" t="s">
        <v>73</v>
      </c>
      <c r="C14" s="150">
        <v>5</v>
      </c>
      <c r="D14" s="151" t="s">
        <v>74</v>
      </c>
      <c r="E14" s="360" t="s">
        <v>106</v>
      </c>
      <c r="F14" s="360"/>
      <c r="G14" s="360"/>
      <c r="H14" s="145"/>
      <c r="I14" s="146"/>
    </row>
    <row r="15" spans="5:10" ht="18" customHeight="1">
      <c r="E15" s="163"/>
      <c r="F15" s="163" t="s">
        <v>153</v>
      </c>
      <c r="G15" s="164"/>
      <c r="H15" s="288"/>
      <c r="I15" s="289" t="s">
        <v>154</v>
      </c>
      <c r="J15" s="290"/>
    </row>
    <row r="16" spans="2:10" ht="18" customHeight="1">
      <c r="B16" s="165" t="s">
        <v>76</v>
      </c>
      <c r="C16" s="166">
        <v>200</v>
      </c>
      <c r="D16" s="151" t="s">
        <v>77</v>
      </c>
      <c r="E16" s="163" t="s">
        <v>155</v>
      </c>
      <c r="F16" s="167">
        <f>C4+C10</f>
        <v>10</v>
      </c>
      <c r="G16" s="168">
        <f>F16*2</f>
        <v>20</v>
      </c>
      <c r="H16" s="291">
        <f>J16*2</f>
        <v>20</v>
      </c>
      <c r="I16" s="289" t="s">
        <v>155</v>
      </c>
      <c r="J16" s="292">
        <f>C5-C10</f>
        <v>10</v>
      </c>
    </row>
    <row r="17" spans="5:10" ht="18" customHeight="1">
      <c r="E17" s="169" t="s">
        <v>156</v>
      </c>
      <c r="F17" s="170">
        <f>C6-C11</f>
        <v>5</v>
      </c>
      <c r="G17" s="168">
        <f>F17*2</f>
        <v>10</v>
      </c>
      <c r="H17" s="291">
        <f>J17*2</f>
        <v>10</v>
      </c>
      <c r="I17" s="293" t="s">
        <v>156</v>
      </c>
      <c r="J17" s="292">
        <f>C6-C11</f>
        <v>5</v>
      </c>
    </row>
    <row r="18" spans="2:10" ht="18" customHeight="1">
      <c r="B18" s="171" t="s">
        <v>103</v>
      </c>
      <c r="C18" s="172">
        <v>100</v>
      </c>
      <c r="D18" s="151" t="s">
        <v>157</v>
      </c>
      <c r="E18" s="173"/>
      <c r="F18" s="173" t="s">
        <v>158</v>
      </c>
      <c r="G18" s="174"/>
      <c r="H18" s="175"/>
      <c r="I18" s="176" t="s">
        <v>159</v>
      </c>
      <c r="J18" s="177"/>
    </row>
    <row r="19" spans="2:10" ht="18" customHeight="1">
      <c r="B19" s="178" t="s">
        <v>104</v>
      </c>
      <c r="C19" s="179">
        <f>100</f>
        <v>100</v>
      </c>
      <c r="D19" s="151" t="s">
        <v>160</v>
      </c>
      <c r="E19" s="173" t="s">
        <v>155</v>
      </c>
      <c r="F19" s="180">
        <f>C4+C10</f>
        <v>10</v>
      </c>
      <c r="G19" s="181">
        <f>F19*2</f>
        <v>20</v>
      </c>
      <c r="H19" s="182">
        <f>J19*2</f>
        <v>20</v>
      </c>
      <c r="I19" s="176" t="s">
        <v>155</v>
      </c>
      <c r="J19" s="183">
        <f>C5-C10</f>
        <v>10</v>
      </c>
    </row>
    <row r="20" spans="2:10" ht="18" customHeight="1">
      <c r="B20" s="178" t="s">
        <v>105</v>
      </c>
      <c r="C20" s="184">
        <f>(C19/C18)^2</f>
        <v>1</v>
      </c>
      <c r="E20" s="185" t="s">
        <v>161</v>
      </c>
      <c r="F20" s="180">
        <f>C7+C11</f>
        <v>5</v>
      </c>
      <c r="G20" s="181">
        <f>F20*2</f>
        <v>10</v>
      </c>
      <c r="H20" s="182">
        <f>J20*2</f>
        <v>10</v>
      </c>
      <c r="I20" s="186" t="s">
        <v>161</v>
      </c>
      <c r="J20" s="183">
        <f>C7+C11</f>
        <v>5</v>
      </c>
    </row>
    <row r="21" spans="5:10" ht="18" customHeight="1" thickBot="1">
      <c r="E21" s="377" t="s">
        <v>206</v>
      </c>
      <c r="F21" s="377"/>
      <c r="G21" s="377"/>
      <c r="H21" s="377"/>
      <c r="I21" s="377"/>
      <c r="J21" s="377"/>
    </row>
    <row r="22" spans="2:3" ht="18" customHeight="1">
      <c r="B22" s="187" t="s">
        <v>162</v>
      </c>
      <c r="C22" s="188">
        <f>E11*E12</f>
        <v>0</v>
      </c>
    </row>
    <row r="23" spans="2:9" ht="18" customHeight="1">
      <c r="B23" s="189" t="s">
        <v>126</v>
      </c>
      <c r="C23" s="190">
        <f>C20</f>
        <v>1</v>
      </c>
      <c r="G23" s="372" t="s">
        <v>130</v>
      </c>
      <c r="H23" s="372"/>
      <c r="I23" s="372"/>
    </row>
    <row r="24" spans="2:9" ht="18" customHeight="1">
      <c r="B24" s="189" t="s">
        <v>163</v>
      </c>
      <c r="C24" s="191">
        <v>1</v>
      </c>
      <c r="F24" s="192"/>
      <c r="G24" s="193" t="s">
        <v>131</v>
      </c>
      <c r="H24" s="193" t="s">
        <v>132</v>
      </c>
      <c r="I24" s="193" t="s">
        <v>133</v>
      </c>
    </row>
    <row r="25" spans="2:9" ht="18" customHeight="1" thickBot="1">
      <c r="B25" s="194" t="s">
        <v>164</v>
      </c>
      <c r="C25" s="195">
        <v>1</v>
      </c>
      <c r="F25" s="294" t="s">
        <v>165</v>
      </c>
      <c r="G25" s="196">
        <f>((1+J4)*H16*H17)/(J4*H16+H17)</f>
        <v>12.5</v>
      </c>
      <c r="H25" s="196">
        <f>2*H16*H17/(H16+H17)/(4*LN(SQRT(2)+1))*(H16+H17)/H17/H16*(H16*LN((SQRT(H16^2+H17^2)+H17)/H16)+H17*LN((SQRT(H16^2+H17^2)+H16)/H17))</f>
        <v>13.649485080636227</v>
      </c>
      <c r="I25" s="197">
        <f>H25*0.5611</f>
        <v>7.658726078744987</v>
      </c>
    </row>
    <row r="26" spans="6:9" ht="18" customHeight="1">
      <c r="F26" s="198" t="s">
        <v>166</v>
      </c>
      <c r="G26" s="196">
        <f>((1+J4)*G16*G17)/(J4*G16+G17)</f>
        <v>12.5</v>
      </c>
      <c r="H26" s="196">
        <f>2*G16*G17/(G16+G17)/(4*LN(SQRT(2)+1))*(G16+G17)/G17/G16*(G16*LN((SQRT(G16^2+G17^2)+G17)/G16)+G17*LN((SQRT(G16^2+G17^2)+G16)/G17))</f>
        <v>13.649485080636227</v>
      </c>
      <c r="I26" s="197">
        <f>H26*0.5611</f>
        <v>7.658726078744987</v>
      </c>
    </row>
    <row r="27" spans="6:9" ht="18" customHeight="1">
      <c r="F27" s="199" t="s">
        <v>167</v>
      </c>
      <c r="G27" s="196">
        <f>((1+J4)*G19*G20)/(J4*G19+G20)</f>
        <v>12.5</v>
      </c>
      <c r="H27" s="196">
        <f>2*G19*G20/(G19+G20)/(4*LN(SQRT(2)+1))*(G19+G20)/G20/G19*(G19*LN((SQRT(G19^2+G20^2)+G20)/G19)+G20*LN((SQRT(G19^2+G20^2)+G19)/G20))</f>
        <v>13.649485080636227</v>
      </c>
      <c r="I27" s="197">
        <f>H27*0.5611</f>
        <v>7.658726078744987</v>
      </c>
    </row>
    <row r="28" spans="1:10" ht="18" customHeight="1">
      <c r="A28" s="148"/>
      <c r="B28" s="200"/>
      <c r="E28" s="201"/>
      <c r="F28" s="202" t="s">
        <v>168</v>
      </c>
      <c r="G28" s="196">
        <f>((1+J4)*H19*H20)/(J4*H19+H20)</f>
        <v>12.5</v>
      </c>
      <c r="H28" s="196">
        <f>2*H19*H20/(H19+H20)/(4*LN(SQRT(2)+1))*(H19+H20)/H20/H19*(H19*LN((SQRT(H19^2+H20^2)+H20)/H19)+H20*LN((SQRT(H19^2+H20^2)+H19)/H20))</f>
        <v>13.649485080636227</v>
      </c>
      <c r="I28" s="197">
        <f>H28*0.5611</f>
        <v>7.658726078744987</v>
      </c>
      <c r="J28" s="203"/>
    </row>
    <row r="29" spans="1:9" ht="18" customHeight="1">
      <c r="A29" s="148"/>
      <c r="D29" s="200"/>
      <c r="E29" s="201"/>
      <c r="F29" s="204" t="s">
        <v>169</v>
      </c>
      <c r="G29" s="205">
        <f>AVERAGE(G25:G28)</f>
        <v>12.5</v>
      </c>
      <c r="H29" s="205">
        <f>AVERAGE(H25:H28)</f>
        <v>13.649485080636227</v>
      </c>
      <c r="I29" s="205">
        <f>AVERAGE(I25:I28)</f>
        <v>7.658726078744987</v>
      </c>
    </row>
    <row r="30" ht="18" customHeight="1" thickBot="1">
      <c r="A30" s="148"/>
    </row>
    <row r="31" spans="2:10" ht="18" customHeight="1">
      <c r="B31" s="369" t="s">
        <v>134</v>
      </c>
      <c r="C31" s="361" t="s">
        <v>137</v>
      </c>
      <c r="D31" s="361"/>
      <c r="E31" s="362"/>
      <c r="G31" s="369" t="s">
        <v>135</v>
      </c>
      <c r="H31" s="361" t="s">
        <v>136</v>
      </c>
      <c r="I31" s="361"/>
      <c r="J31" s="362"/>
    </row>
    <row r="32" spans="2:10" ht="18" customHeight="1">
      <c r="B32" s="370"/>
      <c r="C32" s="363"/>
      <c r="D32" s="363"/>
      <c r="E32" s="364"/>
      <c r="G32" s="370"/>
      <c r="H32" s="375"/>
      <c r="I32" s="375"/>
      <c r="J32" s="376"/>
    </row>
    <row r="33" spans="2:10" ht="18" customHeight="1">
      <c r="B33" s="206"/>
      <c r="C33" s="207" t="s">
        <v>170</v>
      </c>
      <c r="D33" s="207" t="s">
        <v>171</v>
      </c>
      <c r="E33" s="208" t="s">
        <v>172</v>
      </c>
      <c r="G33" s="209"/>
      <c r="H33" s="148"/>
      <c r="I33" s="148"/>
      <c r="J33" s="210"/>
    </row>
    <row r="34" spans="2:10" ht="18" customHeight="1">
      <c r="B34" s="295" t="s">
        <v>173</v>
      </c>
      <c r="C34" s="211"/>
      <c r="D34" s="211"/>
      <c r="E34" s="212"/>
      <c r="G34" s="209"/>
      <c r="H34" s="213" t="s">
        <v>170</v>
      </c>
      <c r="I34" s="214"/>
      <c r="J34" s="210"/>
    </row>
    <row r="35" spans="2:10" ht="18" customHeight="1">
      <c r="B35" s="215" t="s">
        <v>174</v>
      </c>
      <c r="C35" s="211"/>
      <c r="D35" s="211"/>
      <c r="E35" s="212"/>
      <c r="G35" s="209"/>
      <c r="H35" s="213" t="s">
        <v>171</v>
      </c>
      <c r="I35" s="214"/>
      <c r="J35" s="210"/>
    </row>
    <row r="36" spans="2:10" ht="18" customHeight="1">
      <c r="B36" s="216" t="s">
        <v>175</v>
      </c>
      <c r="C36" s="211"/>
      <c r="D36" s="211"/>
      <c r="E36" s="212"/>
      <c r="G36" s="217"/>
      <c r="H36" s="213" t="s">
        <v>172</v>
      </c>
      <c r="I36" s="214"/>
      <c r="J36" s="210"/>
    </row>
    <row r="37" spans="2:10" ht="18" customHeight="1">
      <c r="B37" s="218" t="s">
        <v>176</v>
      </c>
      <c r="C37" s="211"/>
      <c r="D37" s="211"/>
      <c r="E37" s="212"/>
      <c r="G37" s="217"/>
      <c r="H37" s="148"/>
      <c r="I37" s="148"/>
      <c r="J37" s="210"/>
    </row>
    <row r="38" spans="2:10" ht="18" customHeight="1">
      <c r="B38" s="219" t="s">
        <v>177</v>
      </c>
      <c r="C38" s="220" t="e">
        <f>AVERAGE(C34:C36)</f>
        <v>#DIV/0!</v>
      </c>
      <c r="D38" s="220" t="e">
        <f>AVERAGE(D34:D36)</f>
        <v>#DIV/0!</v>
      </c>
      <c r="E38" s="221" t="e">
        <f>AVERAGE(E34:E36)</f>
        <v>#DIV/0!</v>
      </c>
      <c r="G38" s="217"/>
      <c r="H38" s="148"/>
      <c r="I38" s="148"/>
      <c r="J38" s="210"/>
    </row>
    <row r="39" spans="2:10" ht="18" customHeight="1">
      <c r="B39" s="217"/>
      <c r="C39" s="148"/>
      <c r="D39" s="148"/>
      <c r="E39" s="210"/>
      <c r="G39" s="217"/>
      <c r="H39" s="148"/>
      <c r="I39" s="148"/>
      <c r="J39" s="210"/>
    </row>
    <row r="40" spans="2:10" ht="18" customHeight="1">
      <c r="B40" s="217"/>
      <c r="C40" s="365" t="s">
        <v>129</v>
      </c>
      <c r="D40" s="365"/>
      <c r="E40" s="367" t="e">
        <f>C16/(C38*D38*E38*C22*C23*C24*C25)</f>
        <v>#DIV/0!</v>
      </c>
      <c r="G40" s="373" t="s">
        <v>128</v>
      </c>
      <c r="H40" s="365"/>
      <c r="I40" s="358" t="e">
        <f>C16/(I34*I35*I36*C22*C23*C24*C25)</f>
        <v>#DIV/0!</v>
      </c>
      <c r="J40" s="210"/>
    </row>
    <row r="41" spans="2:10" ht="18" customHeight="1" thickBot="1">
      <c r="B41" s="222"/>
      <c r="C41" s="366"/>
      <c r="D41" s="366"/>
      <c r="E41" s="368"/>
      <c r="G41" s="374"/>
      <c r="H41" s="366"/>
      <c r="I41" s="359"/>
      <c r="J41" s="223"/>
    </row>
    <row r="42" ht="18" customHeight="1"/>
    <row r="43" ht="18" customHeight="1"/>
    <row r="44" spans="2:10" ht="18" customHeight="1">
      <c r="B44" s="224"/>
      <c r="C44" s="224"/>
      <c r="D44" s="225"/>
      <c r="E44" s="224"/>
      <c r="F44" s="224"/>
      <c r="G44" s="224"/>
      <c r="H44" s="224"/>
      <c r="I44" s="224"/>
      <c r="J44" s="224"/>
    </row>
    <row r="45" spans="2:10" ht="18" customHeight="1">
      <c r="B45" s="224"/>
      <c r="C45" s="224"/>
      <c r="D45" s="225"/>
      <c r="E45" s="224"/>
      <c r="F45" s="226"/>
      <c r="G45" s="224"/>
      <c r="H45" s="224"/>
      <c r="I45" s="224"/>
      <c r="J45" s="224"/>
    </row>
    <row r="46" spans="2:10" ht="18" customHeight="1">
      <c r="B46" s="224"/>
      <c r="C46" s="224"/>
      <c r="D46" s="225"/>
      <c r="E46" s="224"/>
      <c r="F46" s="224"/>
      <c r="G46" s="224"/>
      <c r="H46" s="224"/>
      <c r="I46" s="224"/>
      <c r="J46" s="224"/>
    </row>
    <row r="47" spans="2:10" ht="14.25">
      <c r="B47" s="224"/>
      <c r="C47" s="224"/>
      <c r="D47" s="225"/>
      <c r="E47" s="224"/>
      <c r="F47" s="226"/>
      <c r="G47" s="224"/>
      <c r="H47" s="224"/>
      <c r="I47" s="224"/>
      <c r="J47" s="224"/>
    </row>
    <row r="48" spans="2:10" ht="13.5">
      <c r="B48" s="224"/>
      <c r="C48" s="224"/>
      <c r="D48" s="225"/>
      <c r="E48" s="224"/>
      <c r="F48" s="224"/>
      <c r="G48" s="224"/>
      <c r="H48" s="224"/>
      <c r="I48" s="224"/>
      <c r="J48" s="224"/>
    </row>
    <row r="49" spans="2:10" ht="13.5">
      <c r="B49" s="224"/>
      <c r="C49" s="224"/>
      <c r="D49" s="225"/>
      <c r="E49" s="224"/>
      <c r="F49" s="224"/>
      <c r="G49" s="224"/>
      <c r="H49" s="224"/>
      <c r="I49" s="224"/>
      <c r="J49" s="224"/>
    </row>
    <row r="50" spans="2:10" ht="13.5">
      <c r="B50" s="224"/>
      <c r="C50" s="224"/>
      <c r="D50" s="225"/>
      <c r="E50" s="224"/>
      <c r="F50" s="224"/>
      <c r="G50" s="224"/>
      <c r="H50" s="224"/>
      <c r="I50" s="224"/>
      <c r="J50" s="224"/>
    </row>
    <row r="51" spans="2:10" ht="13.5">
      <c r="B51" s="224"/>
      <c r="C51" s="224"/>
      <c r="D51" s="225"/>
      <c r="E51" s="224"/>
      <c r="F51" s="224"/>
      <c r="G51" s="224"/>
      <c r="H51" s="224"/>
      <c r="I51" s="224"/>
      <c r="J51" s="224"/>
    </row>
    <row r="52" spans="2:10" ht="13.5">
      <c r="B52" s="224"/>
      <c r="C52" s="224"/>
      <c r="D52" s="225"/>
      <c r="E52" s="224"/>
      <c r="F52" s="224"/>
      <c r="G52" s="224"/>
      <c r="H52" s="224"/>
      <c r="I52" s="224"/>
      <c r="J52" s="224"/>
    </row>
    <row r="53" spans="2:10" ht="13.5">
      <c r="B53" s="224"/>
      <c r="C53" s="224"/>
      <c r="D53" s="225"/>
      <c r="E53" s="224"/>
      <c r="F53" s="224"/>
      <c r="G53" s="224"/>
      <c r="H53" s="224"/>
      <c r="I53" s="224"/>
      <c r="J53" s="224"/>
    </row>
    <row r="54" spans="2:10" ht="13.5">
      <c r="B54" s="224"/>
      <c r="C54" s="224"/>
      <c r="D54" s="225"/>
      <c r="E54" s="224"/>
      <c r="F54" s="224"/>
      <c r="G54" s="224"/>
      <c r="H54" s="224"/>
      <c r="I54" s="224"/>
      <c r="J54" s="224"/>
    </row>
    <row r="55" spans="2:10" ht="13.5">
      <c r="B55" s="224"/>
      <c r="C55" s="224"/>
      <c r="D55" s="225"/>
      <c r="E55" s="224"/>
      <c r="F55" s="224"/>
      <c r="G55" s="224"/>
      <c r="H55" s="224"/>
      <c r="I55" s="224"/>
      <c r="J55" s="224"/>
    </row>
    <row r="56" spans="2:10" ht="14.25">
      <c r="B56" s="224"/>
      <c r="C56" s="224"/>
      <c r="D56" s="227"/>
      <c r="E56" s="228"/>
      <c r="F56" s="224"/>
      <c r="G56" s="224"/>
      <c r="H56" s="224"/>
      <c r="I56" s="224"/>
      <c r="J56" s="224"/>
    </row>
    <row r="57" spans="2:10" ht="14.25">
      <c r="B57" s="224"/>
      <c r="C57" s="224"/>
      <c r="D57" s="227"/>
      <c r="E57" s="229"/>
      <c r="F57" s="224"/>
      <c r="G57" s="224"/>
      <c r="H57" s="224"/>
      <c r="I57" s="224"/>
      <c r="J57" s="224"/>
    </row>
    <row r="58" spans="2:10" ht="14.25">
      <c r="B58" s="224"/>
      <c r="C58" s="224"/>
      <c r="D58" s="227"/>
      <c r="E58" s="228"/>
      <c r="F58" s="224"/>
      <c r="G58" s="224"/>
      <c r="H58" s="224"/>
      <c r="I58" s="224"/>
      <c r="J58" s="224"/>
    </row>
    <row r="59" spans="2:10" ht="14.25">
      <c r="B59" s="224"/>
      <c r="C59" s="224"/>
      <c r="D59" s="227"/>
      <c r="E59" s="230"/>
      <c r="F59" s="224"/>
      <c r="G59" s="226"/>
      <c r="H59" s="224"/>
      <c r="I59" s="224"/>
      <c r="J59" s="224"/>
    </row>
    <row r="60" spans="2:10" ht="14.25">
      <c r="B60" s="224"/>
      <c r="C60" s="224"/>
      <c r="D60" s="227"/>
      <c r="E60" s="231"/>
      <c r="F60" s="224"/>
      <c r="G60" s="224"/>
      <c r="H60" s="224"/>
      <c r="I60" s="224"/>
      <c r="J60" s="224"/>
    </row>
    <row r="61" spans="2:10" ht="14.25">
      <c r="B61" s="224"/>
      <c r="C61" s="224"/>
      <c r="D61" s="227"/>
      <c r="E61" s="228"/>
      <c r="F61" s="224"/>
      <c r="G61" s="224"/>
      <c r="H61" s="224"/>
      <c r="I61" s="224"/>
      <c r="J61" s="224"/>
    </row>
    <row r="62" spans="2:10" ht="14.25">
      <c r="B62" s="224"/>
      <c r="C62" s="224"/>
      <c r="D62" s="227"/>
      <c r="E62" s="232"/>
      <c r="F62" s="224"/>
      <c r="G62" s="224"/>
      <c r="H62" s="224"/>
      <c r="I62" s="224"/>
      <c r="J62" s="224"/>
    </row>
    <row r="63" spans="2:10" ht="14.25">
      <c r="B63" s="224"/>
      <c r="C63" s="224"/>
      <c r="D63" s="227"/>
      <c r="E63" s="232"/>
      <c r="F63" s="224"/>
      <c r="G63" s="224"/>
      <c r="H63" s="224"/>
      <c r="I63" s="224"/>
      <c r="J63" s="224"/>
    </row>
    <row r="64" spans="2:10" ht="14.25">
      <c r="B64" s="224"/>
      <c r="C64" s="224"/>
      <c r="D64" s="227"/>
      <c r="E64" s="232"/>
      <c r="F64" s="224"/>
      <c r="G64" s="224"/>
      <c r="H64" s="224"/>
      <c r="I64" s="224"/>
      <c r="J64" s="224"/>
    </row>
    <row r="65" spans="2:10" ht="14.25">
      <c r="B65" s="224"/>
      <c r="C65" s="224"/>
      <c r="D65" s="227"/>
      <c r="E65" s="233"/>
      <c r="F65" s="224"/>
      <c r="G65" s="224"/>
      <c r="H65" s="224"/>
      <c r="I65" s="224"/>
      <c r="J65" s="224"/>
    </row>
    <row r="66" spans="2:10" ht="14.25">
      <c r="B66" s="224"/>
      <c r="C66" s="224"/>
      <c r="D66" s="227"/>
      <c r="E66" s="234"/>
      <c r="F66" s="224"/>
      <c r="G66" s="224"/>
      <c r="H66" s="224"/>
      <c r="I66" s="224"/>
      <c r="J66" s="224"/>
    </row>
    <row r="67" spans="2:10" ht="13.5">
      <c r="B67" s="224"/>
      <c r="C67" s="224"/>
      <c r="D67" s="225"/>
      <c r="E67" s="224"/>
      <c r="F67" s="224"/>
      <c r="G67" s="224"/>
      <c r="H67" s="224"/>
      <c r="I67" s="224"/>
      <c r="J67" s="224"/>
    </row>
    <row r="68" spans="2:10" ht="14.25">
      <c r="B68" s="224"/>
      <c r="C68" s="235"/>
      <c r="D68" s="236"/>
      <c r="E68" s="231"/>
      <c r="F68" s="235"/>
      <c r="G68" s="237"/>
      <c r="H68" s="224"/>
      <c r="I68" s="224"/>
      <c r="J68" s="224"/>
    </row>
    <row r="69" spans="2:10" ht="14.25">
      <c r="B69" s="224"/>
      <c r="C69" s="235"/>
      <c r="D69" s="236"/>
      <c r="E69" s="231"/>
      <c r="F69" s="235"/>
      <c r="G69" s="224"/>
      <c r="H69" s="224"/>
      <c r="I69" s="224"/>
      <c r="J69" s="224"/>
    </row>
    <row r="70" spans="2:10" ht="14.25">
      <c r="B70" s="224"/>
      <c r="C70" s="235"/>
      <c r="D70" s="236"/>
      <c r="E70" s="238"/>
      <c r="F70" s="235"/>
      <c r="G70" s="224"/>
      <c r="H70" s="224"/>
      <c r="I70" s="224"/>
      <c r="J70" s="224"/>
    </row>
    <row r="71" spans="2:10" ht="14.25">
      <c r="B71" s="224"/>
      <c r="C71" s="224"/>
      <c r="D71" s="239"/>
      <c r="E71" s="233"/>
      <c r="F71" s="224"/>
      <c r="G71" s="224"/>
      <c r="H71" s="224"/>
      <c r="I71" s="224"/>
      <c r="J71" s="224"/>
    </row>
    <row r="72" spans="2:10" ht="14.25">
      <c r="B72" s="224"/>
      <c r="C72" s="224"/>
      <c r="D72" s="239"/>
      <c r="E72" s="238"/>
      <c r="F72" s="224"/>
      <c r="G72" s="224"/>
      <c r="H72" s="224"/>
      <c r="I72" s="224"/>
      <c r="J72" s="224"/>
    </row>
    <row r="73" spans="2:10" ht="14.25">
      <c r="B73" s="224"/>
      <c r="C73" s="224"/>
      <c r="D73" s="239"/>
      <c r="E73" s="238"/>
      <c r="F73" s="224"/>
      <c r="G73" s="224"/>
      <c r="H73" s="224"/>
      <c r="I73" s="224"/>
      <c r="J73" s="224"/>
    </row>
    <row r="74" spans="2:10" ht="13.5">
      <c r="B74" s="224"/>
      <c r="C74" s="224"/>
      <c r="D74" s="225"/>
      <c r="E74" s="224"/>
      <c r="F74" s="224"/>
      <c r="G74" s="224"/>
      <c r="H74" s="224"/>
      <c r="I74" s="224"/>
      <c r="J74" s="224"/>
    </row>
    <row r="75" spans="2:10" ht="13.5">
      <c r="B75" s="224"/>
      <c r="C75" s="224"/>
      <c r="D75" s="355"/>
      <c r="E75" s="355"/>
      <c r="F75" s="224"/>
      <c r="G75" s="224"/>
      <c r="H75" s="224"/>
      <c r="I75" s="224"/>
      <c r="J75" s="224"/>
    </row>
    <row r="76" spans="2:10" ht="13.5">
      <c r="B76" s="224"/>
      <c r="C76" s="224"/>
      <c r="D76" s="227"/>
      <c r="E76" s="224"/>
      <c r="F76" s="224"/>
      <c r="G76" s="224"/>
      <c r="H76" s="224"/>
      <c r="I76" s="224"/>
      <c r="J76" s="224"/>
    </row>
    <row r="77" spans="2:10" ht="13.5">
      <c r="B77" s="224"/>
      <c r="C77" s="224"/>
      <c r="D77" s="356"/>
      <c r="E77" s="357"/>
      <c r="F77" s="224"/>
      <c r="G77" s="224"/>
      <c r="H77" s="224"/>
      <c r="I77" s="224"/>
      <c r="J77" s="224"/>
    </row>
    <row r="78" spans="2:10" ht="13.5">
      <c r="B78" s="224"/>
      <c r="C78" s="224"/>
      <c r="D78" s="356"/>
      <c r="E78" s="357"/>
      <c r="F78" s="224"/>
      <c r="G78" s="224"/>
      <c r="H78" s="224"/>
      <c r="I78" s="224"/>
      <c r="J78" s="224"/>
    </row>
    <row r="79" spans="2:10" ht="13.5">
      <c r="B79" s="224"/>
      <c r="C79" s="224"/>
      <c r="D79" s="227"/>
      <c r="E79" s="224"/>
      <c r="F79" s="224"/>
      <c r="G79" s="224"/>
      <c r="H79" s="224"/>
      <c r="I79" s="224"/>
      <c r="J79" s="224"/>
    </row>
    <row r="80" spans="2:10" ht="13.5">
      <c r="B80" s="224"/>
      <c r="C80" s="224"/>
      <c r="D80" s="227"/>
      <c r="E80" s="224"/>
      <c r="F80" s="224"/>
      <c r="G80" s="224"/>
      <c r="H80" s="224"/>
      <c r="I80" s="224"/>
      <c r="J80" s="224"/>
    </row>
    <row r="81" spans="2:10" ht="13.5">
      <c r="B81" s="224"/>
      <c r="C81" s="224"/>
      <c r="D81" s="227"/>
      <c r="E81" s="224"/>
      <c r="F81" s="224"/>
      <c r="G81" s="224"/>
      <c r="H81" s="224"/>
      <c r="I81" s="224"/>
      <c r="J81" s="224"/>
    </row>
    <row r="82" spans="2:10" ht="13.5">
      <c r="B82" s="224"/>
      <c r="C82" s="224"/>
      <c r="D82" s="227"/>
      <c r="E82" s="224"/>
      <c r="F82" s="224"/>
      <c r="G82" s="224"/>
      <c r="H82" s="224"/>
      <c r="I82" s="224"/>
      <c r="J82" s="224"/>
    </row>
    <row r="83" spans="2:10" ht="13.5">
      <c r="B83" s="224"/>
      <c r="C83" s="224"/>
      <c r="D83" s="227"/>
      <c r="E83" s="224"/>
      <c r="F83" s="224"/>
      <c r="G83" s="224"/>
      <c r="H83" s="224"/>
      <c r="I83" s="224"/>
      <c r="J83" s="224"/>
    </row>
    <row r="84" spans="2:10" ht="13.5">
      <c r="B84" s="224"/>
      <c r="C84" s="224"/>
      <c r="D84" s="227"/>
      <c r="E84" s="224"/>
      <c r="F84" s="224"/>
      <c r="G84" s="224"/>
      <c r="H84" s="224"/>
      <c r="I84" s="224"/>
      <c r="J84" s="224"/>
    </row>
    <row r="85" spans="2:10" ht="13.5">
      <c r="B85" s="224"/>
      <c r="C85" s="224"/>
      <c r="D85" s="225"/>
      <c r="E85" s="224"/>
      <c r="F85" s="224"/>
      <c r="G85" s="224"/>
      <c r="H85" s="224"/>
      <c r="I85" s="224"/>
      <c r="J85" s="224"/>
    </row>
    <row r="86" spans="2:10" ht="13.5">
      <c r="B86" s="224"/>
      <c r="C86" s="224"/>
      <c r="D86" s="225"/>
      <c r="E86" s="224"/>
      <c r="F86" s="224"/>
      <c r="G86" s="224"/>
      <c r="H86" s="224"/>
      <c r="I86" s="224"/>
      <c r="J86" s="224"/>
    </row>
    <row r="87" spans="2:10" ht="13.5">
      <c r="B87" s="224"/>
      <c r="C87" s="224"/>
      <c r="D87" s="225"/>
      <c r="E87" s="224"/>
      <c r="F87" s="224"/>
      <c r="G87" s="224"/>
      <c r="H87" s="224"/>
      <c r="I87" s="224"/>
      <c r="J87" s="224"/>
    </row>
    <row r="88" spans="2:10" ht="13.5">
      <c r="B88" s="224"/>
      <c r="C88" s="224"/>
      <c r="D88" s="225"/>
      <c r="E88" s="224"/>
      <c r="F88" s="224"/>
      <c r="G88" s="224"/>
      <c r="H88" s="224"/>
      <c r="I88" s="224"/>
      <c r="J88" s="224"/>
    </row>
    <row r="89" spans="2:10" ht="13.5">
      <c r="B89" s="224"/>
      <c r="C89" s="224"/>
      <c r="D89" s="225"/>
      <c r="E89" s="224"/>
      <c r="F89" s="224"/>
      <c r="G89" s="224"/>
      <c r="H89" s="224"/>
      <c r="I89" s="224"/>
      <c r="J89" s="224"/>
    </row>
    <row r="90" spans="2:10" ht="13.5">
      <c r="B90" s="224"/>
      <c r="C90" s="224"/>
      <c r="D90" s="225"/>
      <c r="E90" s="224"/>
      <c r="F90" s="224"/>
      <c r="G90" s="224"/>
      <c r="H90" s="224"/>
      <c r="I90" s="224"/>
      <c r="J90" s="224"/>
    </row>
    <row r="91" spans="2:10" ht="13.5">
      <c r="B91" s="224"/>
      <c r="C91" s="224"/>
      <c r="D91" s="225"/>
      <c r="E91" s="224"/>
      <c r="F91" s="224"/>
      <c r="G91" s="224"/>
      <c r="H91" s="224"/>
      <c r="I91" s="224"/>
      <c r="J91" s="224"/>
    </row>
    <row r="92" spans="2:10" ht="13.5">
      <c r="B92" s="224"/>
      <c r="C92" s="224"/>
      <c r="D92" s="225"/>
      <c r="E92" s="224"/>
      <c r="F92" s="224"/>
      <c r="G92" s="224"/>
      <c r="H92" s="224"/>
      <c r="I92" s="224"/>
      <c r="J92" s="224"/>
    </row>
  </sheetData>
  <mergeCells count="16">
    <mergeCell ref="H4:I4"/>
    <mergeCell ref="G23:I23"/>
    <mergeCell ref="G40:H41"/>
    <mergeCell ref="H31:J32"/>
    <mergeCell ref="G31:G32"/>
    <mergeCell ref="E21:J21"/>
    <mergeCell ref="A1:K1"/>
    <mergeCell ref="D75:E75"/>
    <mergeCell ref="D77:D78"/>
    <mergeCell ref="E77:E78"/>
    <mergeCell ref="I40:I41"/>
    <mergeCell ref="E14:G14"/>
    <mergeCell ref="C31:E32"/>
    <mergeCell ref="C40:D41"/>
    <mergeCell ref="E40:E41"/>
    <mergeCell ref="B31:B32"/>
  </mergeCells>
  <printOptions/>
  <pageMargins left="0.75" right="0.75" top="1" bottom="1" header="0.512" footer="0.512"/>
  <pageSetup orientation="portrait" paperSize="9"/>
  <drawing r:id="rId3"/>
  <legacyDrawing r:id="rId2"/>
  <oleObjects>
    <oleObject progId="Equation.3" shapeId="30207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群馬県立医療短期大学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保科 正夫</dc:creator>
  <cp:keywords/>
  <dc:description/>
  <cp:lastModifiedBy>Tomio Koyama</cp:lastModifiedBy>
  <dcterms:created xsi:type="dcterms:W3CDTF">2005-05-10T09:04:03Z</dcterms:created>
  <dcterms:modified xsi:type="dcterms:W3CDTF">2008-09-20T02:57:50Z</dcterms:modified>
  <cp:category/>
  <cp:version/>
  <cp:contentType/>
  <cp:contentStatus/>
</cp:coreProperties>
</file>